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Обменка ТЕХ\3 НОРМЫ, МЕНЮ, ТЕХ КАРТЫ, ПРОБЫ\Меню УДО\МЕНЮ 2024\Последнее\"/>
    </mc:Choice>
  </mc:AlternateContent>
  <xr:revisionPtr revIDLastSave="0" documentId="13_ncr:1_{171BC9C1-C9C0-4235-B8A4-153341A72E24}" xr6:coauthVersionLast="43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0,5" sheetId="1" r:id="rId1"/>
    <sheet name="Лист2" sheetId="2" r:id="rId2"/>
    <sheet name="Лист3" sheetId="3" r:id="rId3"/>
  </sheets>
  <definedNames>
    <definedName name="Print_Area" localSheetId="0">'10,5'!$A$1:$K$352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E102" i="1" l="1"/>
  <c r="F102" i="1"/>
  <c r="G102" i="1"/>
  <c r="H102" i="1"/>
  <c r="I102" i="1"/>
  <c r="J102" i="1"/>
  <c r="K102" i="1"/>
  <c r="D102" i="1"/>
  <c r="E91" i="1"/>
  <c r="D91" i="1"/>
  <c r="K58" i="1"/>
  <c r="J58" i="1"/>
  <c r="I68" i="1"/>
  <c r="H30" i="1"/>
  <c r="F30" i="1"/>
  <c r="G30" i="1"/>
  <c r="E30" i="1"/>
  <c r="E134" i="1"/>
  <c r="F134" i="1"/>
  <c r="G134" i="1"/>
  <c r="H134" i="1"/>
  <c r="I134" i="1"/>
  <c r="J134" i="1"/>
  <c r="K134" i="1"/>
  <c r="D134" i="1"/>
  <c r="E345" i="1"/>
  <c r="F345" i="1"/>
  <c r="G345" i="1"/>
  <c r="H345" i="1"/>
  <c r="I345" i="1"/>
  <c r="J345" i="1"/>
  <c r="K345" i="1"/>
  <c r="D345" i="1"/>
  <c r="E312" i="1"/>
  <c r="F312" i="1"/>
  <c r="G312" i="1"/>
  <c r="H312" i="1"/>
  <c r="I312" i="1"/>
  <c r="J312" i="1"/>
  <c r="K312" i="1"/>
  <c r="D312" i="1"/>
  <c r="E306" i="1"/>
  <c r="F306" i="1"/>
  <c r="G306" i="1"/>
  <c r="H306" i="1"/>
  <c r="I306" i="1"/>
  <c r="J306" i="1"/>
  <c r="K306" i="1"/>
  <c r="D306" i="1"/>
  <c r="E274" i="1"/>
  <c r="F274" i="1"/>
  <c r="G274" i="1"/>
  <c r="H274" i="1"/>
  <c r="I274" i="1"/>
  <c r="J274" i="1"/>
  <c r="K274" i="1"/>
  <c r="D274" i="1"/>
  <c r="D247" i="1"/>
  <c r="F247" i="1"/>
  <c r="G247" i="1"/>
  <c r="H247" i="1"/>
  <c r="I247" i="1"/>
  <c r="J247" i="1"/>
  <c r="K247" i="1"/>
  <c r="E247" i="1"/>
  <c r="E240" i="1"/>
  <c r="F240" i="1"/>
  <c r="G240" i="1"/>
  <c r="H240" i="1"/>
  <c r="I240" i="1"/>
  <c r="J240" i="1"/>
  <c r="K240" i="1"/>
  <c r="E192" i="1"/>
  <c r="F192" i="1"/>
  <c r="G192" i="1"/>
  <c r="H192" i="1"/>
  <c r="I192" i="1"/>
  <c r="J192" i="1"/>
  <c r="K192" i="1"/>
  <c r="D192" i="1"/>
  <c r="D240" i="1"/>
  <c r="F164" i="1"/>
  <c r="G164" i="1"/>
  <c r="H164" i="1"/>
  <c r="I164" i="1"/>
  <c r="J164" i="1"/>
  <c r="K164" i="1"/>
  <c r="E164" i="1"/>
  <c r="E171" i="1"/>
  <c r="E176" i="1" s="1"/>
  <c r="F171" i="1"/>
  <c r="G171" i="1"/>
  <c r="H171" i="1"/>
  <c r="I171" i="1"/>
  <c r="J171" i="1"/>
  <c r="K171" i="1"/>
  <c r="D171" i="1"/>
  <c r="D176" i="1" s="1"/>
  <c r="E152" i="1" l="1"/>
  <c r="F152" i="1"/>
  <c r="G152" i="1"/>
  <c r="H152" i="1"/>
  <c r="I152" i="1"/>
  <c r="J152" i="1"/>
  <c r="K152" i="1"/>
  <c r="D152" i="1"/>
  <c r="E113" i="1" l="1"/>
  <c r="F113" i="1"/>
  <c r="G113" i="1"/>
  <c r="H113" i="1"/>
  <c r="I113" i="1"/>
  <c r="J113" i="1"/>
  <c r="K113" i="1"/>
  <c r="D113" i="1"/>
  <c r="E96" i="1"/>
  <c r="F96" i="1"/>
  <c r="G96" i="1"/>
  <c r="H96" i="1"/>
  <c r="I96" i="1"/>
  <c r="J96" i="1"/>
  <c r="K96" i="1"/>
  <c r="D96" i="1"/>
  <c r="D80" i="1"/>
  <c r="F80" i="1"/>
  <c r="G80" i="1"/>
  <c r="H80" i="1"/>
  <c r="I80" i="1"/>
  <c r="J80" i="1"/>
  <c r="K80" i="1"/>
  <c r="E80" i="1"/>
  <c r="J63" i="1"/>
  <c r="E47" i="1"/>
  <c r="F47" i="1"/>
  <c r="G47" i="1"/>
  <c r="H47" i="1"/>
  <c r="I47" i="1"/>
  <c r="J47" i="1"/>
  <c r="K47" i="1"/>
  <c r="D47" i="1"/>
  <c r="E280" i="1" l="1"/>
  <c r="F280" i="1"/>
  <c r="G280" i="1"/>
  <c r="H280" i="1"/>
  <c r="I280" i="1"/>
  <c r="J280" i="1"/>
  <c r="K280" i="1"/>
  <c r="D280" i="1"/>
  <c r="E228" i="1"/>
  <c r="F228" i="1"/>
  <c r="G228" i="1"/>
  <c r="H228" i="1"/>
  <c r="I228" i="1"/>
  <c r="J228" i="1"/>
  <c r="K228" i="1"/>
  <c r="D228" i="1"/>
  <c r="D164" i="1" l="1"/>
  <c r="K91" i="1"/>
  <c r="J91" i="1"/>
  <c r="I91" i="1"/>
  <c r="H91" i="1"/>
  <c r="G91" i="1"/>
  <c r="F91" i="1"/>
  <c r="K295" i="1" l="1"/>
  <c r="E339" i="1"/>
  <c r="F339" i="1"/>
  <c r="G339" i="1"/>
  <c r="H339" i="1"/>
  <c r="I339" i="1"/>
  <c r="J339" i="1"/>
  <c r="K339" i="1"/>
  <c r="D339" i="1"/>
  <c r="E210" i="1"/>
  <c r="F210" i="1"/>
  <c r="G210" i="1"/>
  <c r="H210" i="1"/>
  <c r="I210" i="1"/>
  <c r="J210" i="1"/>
  <c r="K210" i="1"/>
  <c r="D210" i="1"/>
  <c r="E203" i="1"/>
  <c r="F203" i="1"/>
  <c r="G203" i="1"/>
  <c r="H203" i="1"/>
  <c r="I203" i="1"/>
  <c r="J203" i="1"/>
  <c r="K203" i="1"/>
  <c r="D203" i="1"/>
  <c r="E125" i="1"/>
  <c r="F125" i="1"/>
  <c r="G125" i="1"/>
  <c r="H125" i="1"/>
  <c r="I125" i="1"/>
  <c r="J125" i="1"/>
  <c r="K125" i="1"/>
  <c r="D125" i="1"/>
  <c r="G58" i="1"/>
  <c r="F15" i="2" l="1"/>
  <c r="F16" i="2"/>
  <c r="F14" i="2"/>
  <c r="E68" i="1" l="1"/>
  <c r="F68" i="1"/>
  <c r="G68" i="1"/>
  <c r="H68" i="1"/>
  <c r="J68" i="1"/>
  <c r="K68" i="1"/>
  <c r="D68" i="1"/>
  <c r="E350" i="1" l="1"/>
  <c r="F350" i="1"/>
  <c r="G350" i="1"/>
  <c r="H350" i="1"/>
  <c r="I350" i="1"/>
  <c r="J350" i="1"/>
  <c r="K350" i="1"/>
  <c r="D350" i="1"/>
  <c r="E63" i="1" l="1"/>
  <c r="F63" i="1"/>
  <c r="G63" i="1"/>
  <c r="H63" i="1"/>
  <c r="I63" i="1"/>
  <c r="K63" i="1"/>
  <c r="D63" i="1"/>
  <c r="E36" i="1" l="1"/>
  <c r="F36" i="1"/>
  <c r="G36" i="1"/>
  <c r="H36" i="1"/>
  <c r="I36" i="1"/>
  <c r="J36" i="1"/>
  <c r="K36" i="1"/>
  <c r="D36" i="1"/>
  <c r="E328" i="1" l="1"/>
  <c r="F328" i="1"/>
  <c r="G328" i="1"/>
  <c r="H328" i="1"/>
  <c r="I328" i="1"/>
  <c r="J328" i="1"/>
  <c r="K328" i="1"/>
  <c r="D328" i="1"/>
  <c r="E317" i="1"/>
  <c r="F317" i="1"/>
  <c r="G317" i="1"/>
  <c r="H317" i="1"/>
  <c r="I317" i="1"/>
  <c r="J317" i="1"/>
  <c r="K317" i="1"/>
  <c r="K318" i="1" s="1"/>
  <c r="D317" i="1"/>
  <c r="E295" i="1"/>
  <c r="F295" i="1"/>
  <c r="G295" i="1"/>
  <c r="H295" i="1"/>
  <c r="I295" i="1"/>
  <c r="J295" i="1"/>
  <c r="D295" i="1"/>
  <c r="E284" i="1"/>
  <c r="F284" i="1"/>
  <c r="G284" i="1"/>
  <c r="H284" i="1"/>
  <c r="I284" i="1"/>
  <c r="J284" i="1"/>
  <c r="K284" i="1"/>
  <c r="D284" i="1"/>
  <c r="E262" i="1"/>
  <c r="F262" i="1"/>
  <c r="G262" i="1"/>
  <c r="H262" i="1"/>
  <c r="I262" i="1"/>
  <c r="J262" i="1"/>
  <c r="K262" i="1"/>
  <c r="D262" i="1"/>
  <c r="E251" i="1"/>
  <c r="E252" i="1" s="1"/>
  <c r="F251" i="1"/>
  <c r="F252" i="1" s="1"/>
  <c r="G251" i="1"/>
  <c r="G252" i="1" s="1"/>
  <c r="H251" i="1"/>
  <c r="I251" i="1"/>
  <c r="I252" i="1" s="1"/>
  <c r="J251" i="1"/>
  <c r="J252" i="1" s="1"/>
  <c r="K251" i="1"/>
  <c r="K252" i="1" s="1"/>
  <c r="D251" i="1"/>
  <c r="D252" i="1" s="1"/>
  <c r="E217" i="1"/>
  <c r="F217" i="1"/>
  <c r="F218" i="1" s="1"/>
  <c r="G217" i="1"/>
  <c r="H217" i="1"/>
  <c r="H218" i="1" s="1"/>
  <c r="I217" i="1"/>
  <c r="J217" i="1"/>
  <c r="J218" i="1" s="1"/>
  <c r="K217" i="1"/>
  <c r="K218" i="1" s="1"/>
  <c r="D217" i="1"/>
  <c r="D218" i="1" s="1"/>
  <c r="E175" i="1"/>
  <c r="F175" i="1"/>
  <c r="G175" i="1"/>
  <c r="H175" i="1"/>
  <c r="I175" i="1"/>
  <c r="I176" i="1" s="1"/>
  <c r="J175" i="1"/>
  <c r="J176" i="1" s="1"/>
  <c r="K175" i="1"/>
  <c r="K176" i="1" s="1"/>
  <c r="D175" i="1"/>
  <c r="F176" i="1"/>
  <c r="E141" i="1"/>
  <c r="E142" i="1" s="1"/>
  <c r="F141" i="1"/>
  <c r="F142" i="1" s="1"/>
  <c r="G141" i="1"/>
  <c r="G142" i="1" s="1"/>
  <c r="H141" i="1"/>
  <c r="I141" i="1"/>
  <c r="J141" i="1"/>
  <c r="J142" i="1" s="1"/>
  <c r="K141" i="1"/>
  <c r="K142" i="1" s="1"/>
  <c r="D141" i="1"/>
  <c r="D142" i="1" s="1"/>
  <c r="D103" i="1"/>
  <c r="E58" i="1"/>
  <c r="F58" i="1"/>
  <c r="H58" i="1"/>
  <c r="I58" i="1"/>
  <c r="I69" i="1" s="1"/>
  <c r="D58" i="1"/>
  <c r="I30" i="1"/>
  <c r="J30" i="1"/>
  <c r="K30" i="1"/>
  <c r="D30" i="1"/>
  <c r="E23" i="1"/>
  <c r="F23" i="1"/>
  <c r="G23" i="1"/>
  <c r="K23" i="1"/>
  <c r="D23" i="1"/>
  <c r="E12" i="1"/>
  <c r="F12" i="1"/>
  <c r="G12" i="1"/>
  <c r="H12" i="1"/>
  <c r="I12" i="1"/>
  <c r="J12" i="1"/>
  <c r="K12" i="1"/>
  <c r="D12" i="1"/>
  <c r="J37" i="1" l="1"/>
  <c r="E318" i="1"/>
  <c r="J318" i="1"/>
  <c r="D318" i="1"/>
  <c r="H318" i="1"/>
  <c r="H103" i="1"/>
  <c r="H104" i="1" s="1"/>
  <c r="F318" i="1"/>
  <c r="F37" i="1"/>
  <c r="E103" i="1"/>
  <c r="F103" i="1"/>
  <c r="F104" i="1" s="1"/>
  <c r="I218" i="1"/>
  <c r="G218" i="1"/>
  <c r="K285" i="1"/>
  <c r="I285" i="1"/>
  <c r="G285" i="1"/>
  <c r="E285" i="1"/>
  <c r="D285" i="1"/>
  <c r="J285" i="1"/>
  <c r="F285" i="1"/>
  <c r="G176" i="1"/>
  <c r="D37" i="1"/>
  <c r="G69" i="1"/>
  <c r="F69" i="1"/>
  <c r="E69" i="1"/>
  <c r="K37" i="1"/>
  <c r="G37" i="1"/>
  <c r="E37" i="1"/>
  <c r="D351" i="1"/>
  <c r="J351" i="1"/>
  <c r="H351" i="1"/>
  <c r="K351" i="1"/>
  <c r="I351" i="1"/>
  <c r="E351" i="1"/>
  <c r="F351" i="1"/>
  <c r="G351" i="1"/>
  <c r="K103" i="1"/>
  <c r="J103" i="1"/>
  <c r="K69" i="1"/>
  <c r="J69" i="1"/>
  <c r="H252" i="1"/>
  <c r="H285" i="1"/>
  <c r="D69" i="1"/>
  <c r="H69" i="1"/>
  <c r="H142" i="1"/>
  <c r="H143" i="1" s="1"/>
  <c r="H176" i="1"/>
  <c r="I103" i="1"/>
  <c r="G103" i="1"/>
  <c r="I142" i="1"/>
  <c r="E218" i="1"/>
  <c r="I318" i="1"/>
  <c r="G318" i="1"/>
  <c r="I37" i="1"/>
  <c r="H37" i="1"/>
  <c r="H219" i="1"/>
  <c r="F219" i="1"/>
  <c r="G319" i="1" l="1"/>
  <c r="H319" i="1"/>
  <c r="I319" i="1"/>
  <c r="F319" i="1"/>
  <c r="G104" i="1"/>
  <c r="I104" i="1"/>
  <c r="F286" i="1"/>
  <c r="H352" i="1"/>
  <c r="H70" i="1"/>
  <c r="H286" i="1"/>
  <c r="F253" i="1"/>
  <c r="F352" i="1"/>
  <c r="H253" i="1"/>
  <c r="F177" i="1"/>
  <c r="H177" i="1"/>
  <c r="F143" i="1"/>
  <c r="F70" i="1"/>
  <c r="F38" i="1"/>
  <c r="H38" i="1"/>
  <c r="G352" i="1"/>
  <c r="I352" i="1"/>
  <c r="G286" i="1"/>
  <c r="I286" i="1"/>
  <c r="G253" i="1"/>
  <c r="I253" i="1"/>
  <c r="G219" i="1"/>
  <c r="I219" i="1"/>
  <c r="G177" i="1"/>
  <c r="I177" i="1"/>
  <c r="G143" i="1"/>
  <c r="I143" i="1"/>
  <c r="G70" i="1"/>
  <c r="I70" i="1"/>
  <c r="G38" i="1"/>
  <c r="I38" i="1"/>
</calcChain>
</file>

<file path=xl/sharedStrings.xml><?xml version="1.0" encoding="utf-8"?>
<sst xmlns="http://schemas.openxmlformats.org/spreadsheetml/2006/main" count="522" uniqueCount="155">
  <si>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</si>
  <si>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</si>
  <si>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</si>
  <si>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</si>
  <si>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</si>
  <si>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</si>
  <si>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</si>
  <si>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</si>
  <si>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</si>
  <si>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</si>
  <si>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</si>
  <si>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</si>
  <si>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</si>
  <si>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</si>
  <si>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</si>
  <si>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</si>
  <si>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</si>
  <si>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>Бутерброд с повидлом</t>
  </si>
  <si>
    <t xml:space="preserve">Фрукты </t>
  </si>
  <si>
    <t>РЕКОМЕНДУЕМЫЙ ДОМАШНИЙ УЖИН</t>
  </si>
  <si>
    <t>Рагу овощное</t>
  </si>
  <si>
    <t>Фрукты</t>
  </si>
  <si>
    <t>ВСЕГО ЗА ДЕНЬ:</t>
  </si>
  <si>
    <t>Соотношение Б:Ж:У</t>
  </si>
  <si>
    <t>Понедельник</t>
  </si>
  <si>
    <t>1-я неделя</t>
  </si>
  <si>
    <t>Каша жидкая молочная "Геркулес"</t>
  </si>
  <si>
    <t>Кофейный напиток с молоком (из кофе ячменного)</t>
  </si>
  <si>
    <t>Хлеб пшеничный (порциями)</t>
  </si>
  <si>
    <t>Бутерброд с сыром</t>
  </si>
  <si>
    <t>200/4/15</t>
  </si>
  <si>
    <t>Компот из сухофруктов</t>
  </si>
  <si>
    <t>Рулет с луком и яйцом</t>
  </si>
  <si>
    <t>Чай с сахаром</t>
  </si>
  <si>
    <t>Вторник</t>
  </si>
  <si>
    <t>Каша жидкая молочная пшенная</t>
  </si>
  <si>
    <t>Какао с молоком</t>
  </si>
  <si>
    <t>Бутерброд с маслом</t>
  </si>
  <si>
    <t>200/15</t>
  </si>
  <si>
    <t>Капуста, тушенная (белокочанная свежая)</t>
  </si>
  <si>
    <t>Компот из свежих плодов</t>
  </si>
  <si>
    <t>Чай с молоком</t>
  </si>
  <si>
    <t>Кабачки, запеченные под соусом (сметанным)</t>
  </si>
  <si>
    <t>Хлеб ржаной</t>
  </si>
  <si>
    <t>Молоко пастеризованное</t>
  </si>
  <si>
    <t>Среда</t>
  </si>
  <si>
    <t>Пюре картофельное</t>
  </si>
  <si>
    <t>Булочка "Витьба"</t>
  </si>
  <si>
    <t>Рагу из овощей</t>
  </si>
  <si>
    <t>Четверг</t>
  </si>
  <si>
    <t>Каша жидкая молочная манная</t>
  </si>
  <si>
    <t>Котлета "Здоровье"</t>
  </si>
  <si>
    <t>Компот из смеси сухофруктов</t>
  </si>
  <si>
    <t>Овощи, припущенные в молочном соусе</t>
  </si>
  <si>
    <t>Чай с лимоном</t>
  </si>
  <si>
    <t>150/5</t>
  </si>
  <si>
    <t>200/7</t>
  </si>
  <si>
    <t>Пудинг из тыквы и яблок с маслом сливочным</t>
  </si>
  <si>
    <t>100/2,5</t>
  </si>
  <si>
    <t>130/3,2</t>
  </si>
  <si>
    <t>Кисломолочный продукт</t>
  </si>
  <si>
    <t>Пятница</t>
  </si>
  <si>
    <t>Каша жидкая молочная рисовая</t>
  </si>
  <si>
    <t>Сыр порциями</t>
  </si>
  <si>
    <t>Биточки детские</t>
  </si>
  <si>
    <t xml:space="preserve">Пудинг из говядины </t>
  </si>
  <si>
    <t>Мясо отварное</t>
  </si>
  <si>
    <t>2-я неделя</t>
  </si>
  <si>
    <t>Каша из тыквы</t>
  </si>
  <si>
    <t>Хлеб ржаной  (порциями)</t>
  </si>
  <si>
    <t>Вареники ленивые</t>
  </si>
  <si>
    <t>Капуста тушенная (белокочанная свежая)</t>
  </si>
  <si>
    <t>Блины со сметаной</t>
  </si>
  <si>
    <t>Ватрушка с повидлом</t>
  </si>
  <si>
    <t>Фрикадельки рыбные</t>
  </si>
  <si>
    <t>Запеканка из тыквы</t>
  </si>
  <si>
    <t>Оладьи из кабачков с маслом сливочным</t>
  </si>
  <si>
    <t>Кисель из свежих яблок</t>
  </si>
  <si>
    <t>Чай  с сахаром</t>
  </si>
  <si>
    <t>60/10</t>
  </si>
  <si>
    <t xml:space="preserve"> </t>
  </si>
  <si>
    <t xml:space="preserve">Сок </t>
  </si>
  <si>
    <t>Сок</t>
  </si>
  <si>
    <t>Морковь, тушенная в сметанном соусе</t>
  </si>
  <si>
    <t xml:space="preserve">Какао с молоком </t>
  </si>
  <si>
    <t xml:space="preserve">Блины (с маслом сливочным) </t>
  </si>
  <si>
    <t>Каша вязкая  молочая гречневая</t>
  </si>
  <si>
    <t xml:space="preserve">Компот из плодов сушеных </t>
  </si>
  <si>
    <t>150/3</t>
  </si>
  <si>
    <t>Компот из  плодов сушеных</t>
  </si>
  <si>
    <t>200/4</t>
  </si>
  <si>
    <t>Суп молочный с овсяными хлопьями</t>
  </si>
  <si>
    <t>Хлеб пшеничный (порциями</t>
  </si>
  <si>
    <t>Вареники ленивые (с маслом сливочным)</t>
  </si>
  <si>
    <t>Хлеб пшеничный</t>
  </si>
  <si>
    <t>Кисель из сока яблочного</t>
  </si>
  <si>
    <t>Суп картофельный с фасолью с говядиной отварной</t>
  </si>
  <si>
    <t>Сырники,запеченые со сметаной</t>
  </si>
  <si>
    <t xml:space="preserve">Суп картофельный с фасолью </t>
  </si>
  <si>
    <t>120/10</t>
  </si>
  <si>
    <t>Колбаски по-могилевски</t>
  </si>
  <si>
    <t>Колобки мясные</t>
  </si>
  <si>
    <t>Картофель тушенный с овощами</t>
  </si>
  <si>
    <t>Рассольник домашний (со сметаной)</t>
  </si>
  <si>
    <t>Котлета рыбная "Жемчужина"</t>
  </si>
  <si>
    <t>Омлет натуральный</t>
  </si>
  <si>
    <t xml:space="preserve">Суп картофельный с крупой   </t>
  </si>
  <si>
    <t>Колбаски из птицы "Курочка ряба"</t>
  </si>
  <si>
    <t>130/12</t>
  </si>
  <si>
    <t>Борщ с капустой и картофелем (со сметаной)</t>
  </si>
  <si>
    <t>Борщ с капустой и картофелем (со сметаной и говядиной отварной)</t>
  </si>
  <si>
    <t>Биточки из говядины</t>
  </si>
  <si>
    <t>Сложный гарнир (Вариант 1)</t>
  </si>
  <si>
    <t>Суп картофельный с горохомй с говядиной отварной</t>
  </si>
  <si>
    <t>Морковь тушенная</t>
  </si>
  <si>
    <t>Запеканка из творога "Зебра"</t>
  </si>
  <si>
    <t>Запеканка из творога "Зебра" со сметаной</t>
  </si>
  <si>
    <t>140/15</t>
  </si>
  <si>
    <t>Соус молочный</t>
  </si>
  <si>
    <t>хлеб пшеничный (порциями)</t>
  </si>
  <si>
    <t>Бабка картофельная "Новая" со сметаной)</t>
  </si>
  <si>
    <t>130/15</t>
  </si>
  <si>
    <t>Драники по-домашнему (со сметаной)</t>
  </si>
  <si>
    <t>150/20</t>
  </si>
  <si>
    <t>Каша жидкая молочная "Дружба"</t>
  </si>
  <si>
    <t>Яблоко</t>
  </si>
  <si>
    <t>Котлеты рыбные "Фантазия"</t>
  </si>
  <si>
    <t>Омлет натуральный (с маслом сливочным)</t>
  </si>
  <si>
    <t>90/12</t>
  </si>
  <si>
    <t>120/15</t>
  </si>
  <si>
    <t>Биточки из птицы "Сливочные"</t>
  </si>
  <si>
    <t>Колбаса отварная</t>
  </si>
  <si>
    <t>Макаронные изделия отварные</t>
  </si>
  <si>
    <t>Запеканка из творога (с манной крупой)(со сметаной)</t>
  </si>
  <si>
    <t>120/13</t>
  </si>
  <si>
    <t>Мясные шарики из говядины</t>
  </si>
  <si>
    <t>Каша вязкая гречневая</t>
  </si>
  <si>
    <t>Картофель запеченый со сметаной и сыром</t>
  </si>
  <si>
    <t>Овощи св.(порциями) или овощи конс. (порциями)</t>
  </si>
  <si>
    <t>Салат из св. овощей или из конс овощей</t>
  </si>
  <si>
    <t>Борщ с св. капустой и картофелем (со сметаной)</t>
  </si>
  <si>
    <t>Борщ с св. капустой и картофелем (со сметаной и мясом)</t>
  </si>
  <si>
    <t>Суп картофельный с крупой</t>
  </si>
  <si>
    <t>Щи из свежей капусты  (со сметаной)</t>
  </si>
  <si>
    <t>Примерный двухнедельные рацион на летне-осенний период для дошкольного учреждения с 10,5 - часовым режимом пребывания  детей</t>
  </si>
  <si>
    <t xml:space="preserve">             2-ой ЗАВТРАК (01.06-31.08)</t>
  </si>
  <si>
    <t>Овощи свежие (порциями) или овощи консервированные (порциями)</t>
  </si>
  <si>
    <t>Салат из свежих овощей или из консервированных овощей</t>
  </si>
  <si>
    <t>90/8</t>
  </si>
  <si>
    <t>100/10</t>
  </si>
  <si>
    <t>40/5</t>
  </si>
  <si>
    <t>60/8</t>
  </si>
  <si>
    <t>Суп молочный с крупой</t>
  </si>
  <si>
    <t>Суп картофельный с горохом</t>
  </si>
  <si>
    <t>Салат "Парус"  или салат из св.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</si>
</sst>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355"/>
  <sheetViews>
    <sheetView tabSelected="1" view="pageBreakPreview" zoomScaleNormal="130" zoomScaleSheetLayoutView="100" workbookViewId="0">
      <selection activeCell="A244" sqref="A244"/>
    </sheetView>
  </sheetViews>
  <sheetFormatPr defaultRowHeight="15" x14ac:dyDescent="0.25"/>
  <cols>
    <col min="1" max="1" width="56" customWidth="1"/>
    <col min="4" max="4" width="11" bestFit="1" customWidth="1"/>
    <col min="10" max="10" width="10.42578125" customWidth="1"/>
  </cols>
  <sheetData>
    <row r="2" spans="1:11" x14ac:dyDescent="0.25">
      <c r="A2" s="41" t="s">
        <v>144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6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x14ac:dyDescent="0.25">
      <c r="A5" s="52" t="s">
        <v>25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5">
      <c r="A6" s="49" t="s">
        <v>0</v>
      </c>
      <c r="B6" s="49" t="s">
        <v>1</v>
      </c>
      <c r="C6" s="49"/>
      <c r="D6" s="49" t="s">
        <v>2</v>
      </c>
      <c r="E6" s="49"/>
      <c r="F6" s="49" t="s">
        <v>3</v>
      </c>
      <c r="G6" s="49"/>
      <c r="H6" s="49" t="s">
        <v>4</v>
      </c>
      <c r="I6" s="49"/>
      <c r="J6" s="49" t="s">
        <v>5</v>
      </c>
      <c r="K6" s="49"/>
    </row>
    <row r="7" spans="1:11" x14ac:dyDescent="0.25">
      <c r="A7" s="49"/>
      <c r="B7" s="1" t="s">
        <v>6</v>
      </c>
      <c r="C7" s="1" t="s">
        <v>7</v>
      </c>
      <c r="D7" s="1" t="s">
        <v>6</v>
      </c>
      <c r="E7" s="1" t="s">
        <v>7</v>
      </c>
      <c r="F7" s="1" t="s">
        <v>6</v>
      </c>
      <c r="G7" s="1" t="s">
        <v>7</v>
      </c>
      <c r="H7" s="1" t="s">
        <v>6</v>
      </c>
      <c r="I7" s="1" t="s">
        <v>7</v>
      </c>
      <c r="J7" s="1" t="s">
        <v>6</v>
      </c>
      <c r="K7" s="1" t="s">
        <v>7</v>
      </c>
    </row>
    <row r="8" spans="1:11" x14ac:dyDescent="0.2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25">
      <c r="A9" s="20" t="s">
        <v>9</v>
      </c>
      <c r="B9" s="15">
        <v>130</v>
      </c>
      <c r="C9" s="15">
        <v>150</v>
      </c>
      <c r="D9" s="21">
        <v>6.77</v>
      </c>
      <c r="E9" s="15">
        <v>7.8</v>
      </c>
      <c r="F9" s="15">
        <v>7.88</v>
      </c>
      <c r="G9" s="15">
        <v>9.09</v>
      </c>
      <c r="H9" s="15">
        <v>20.07</v>
      </c>
      <c r="I9" s="15">
        <v>24.79</v>
      </c>
      <c r="J9" s="15">
        <v>197.74</v>
      </c>
      <c r="K9" s="15">
        <v>228.25</v>
      </c>
    </row>
    <row r="10" spans="1:11" x14ac:dyDescent="0.25">
      <c r="A10" s="20" t="s">
        <v>84</v>
      </c>
      <c r="B10" s="15">
        <v>130</v>
      </c>
      <c r="C10" s="15">
        <v>200</v>
      </c>
      <c r="D10" s="15">
        <v>2.44</v>
      </c>
      <c r="E10" s="15">
        <v>3.45</v>
      </c>
      <c r="F10" s="15">
        <v>1.77</v>
      </c>
      <c r="G10" s="15">
        <v>2.73</v>
      </c>
      <c r="H10" s="15">
        <v>12.43</v>
      </c>
      <c r="I10" s="15">
        <v>20.65</v>
      </c>
      <c r="J10" s="15">
        <v>85.03</v>
      </c>
      <c r="K10" s="15">
        <v>130.82</v>
      </c>
    </row>
    <row r="11" spans="1:11" x14ac:dyDescent="0.25">
      <c r="A11" s="20" t="s">
        <v>10</v>
      </c>
      <c r="B11" s="15">
        <v>20</v>
      </c>
      <c r="C11" s="15">
        <v>30</v>
      </c>
      <c r="D11" s="15">
        <v>1.5</v>
      </c>
      <c r="E11" s="15">
        <v>2.25</v>
      </c>
      <c r="F11" s="15">
        <v>2.36</v>
      </c>
      <c r="G11" s="15">
        <v>3.54</v>
      </c>
      <c r="H11" s="15">
        <v>12.98</v>
      </c>
      <c r="I11" s="15">
        <v>20.47</v>
      </c>
      <c r="J11" s="15">
        <v>83.42</v>
      </c>
      <c r="K11" s="15">
        <v>125.13</v>
      </c>
    </row>
    <row r="12" spans="1:11" x14ac:dyDescent="0.25">
      <c r="A12" s="22" t="s">
        <v>11</v>
      </c>
      <c r="B12" s="23">
        <v>0.22</v>
      </c>
      <c r="C12" s="23">
        <v>0.22</v>
      </c>
      <c r="D12" s="19">
        <f>D9+D10+D11</f>
        <v>10.709999999999999</v>
      </c>
      <c r="E12" s="19">
        <f t="shared" ref="E12:K12" si="0">E9+E10+E11</f>
        <v>13.5</v>
      </c>
      <c r="F12" s="19">
        <f t="shared" si="0"/>
        <v>12.01</v>
      </c>
      <c r="G12" s="19">
        <f t="shared" si="0"/>
        <v>15.36</v>
      </c>
      <c r="H12" s="19">
        <f t="shared" si="0"/>
        <v>45.480000000000004</v>
      </c>
      <c r="I12" s="19">
        <f t="shared" si="0"/>
        <v>65.91</v>
      </c>
      <c r="J12" s="19">
        <f t="shared" si="0"/>
        <v>366.19</v>
      </c>
      <c r="K12" s="19">
        <f t="shared" si="0"/>
        <v>484.2</v>
      </c>
    </row>
    <row r="13" spans="1:11" x14ac:dyDescent="0.25">
      <c r="A13" s="19" t="s">
        <v>145</v>
      </c>
      <c r="B13" s="23"/>
      <c r="C13" s="23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24" t="s">
        <v>82</v>
      </c>
      <c r="B14" s="25">
        <v>80</v>
      </c>
      <c r="C14" s="25">
        <v>100</v>
      </c>
      <c r="D14" s="19">
        <v>0.24</v>
      </c>
      <c r="E14" s="19">
        <v>0.3</v>
      </c>
      <c r="F14" s="19">
        <v>0</v>
      </c>
      <c r="G14" s="19">
        <v>0</v>
      </c>
      <c r="H14" s="19">
        <v>8.8000000000000007</v>
      </c>
      <c r="I14" s="19">
        <v>11</v>
      </c>
      <c r="J14" s="19">
        <v>36</v>
      </c>
      <c r="K14" s="19">
        <v>45</v>
      </c>
    </row>
    <row r="15" spans="1:11" x14ac:dyDescent="0.25">
      <c r="A15" s="22" t="s">
        <v>11</v>
      </c>
      <c r="B15" s="23">
        <v>0.02</v>
      </c>
      <c r="C15" s="23">
        <v>0.02</v>
      </c>
      <c r="D15" s="19">
        <v>0.24</v>
      </c>
      <c r="E15" s="19">
        <v>0.3</v>
      </c>
      <c r="F15" s="19">
        <v>0</v>
      </c>
      <c r="G15" s="19">
        <v>0</v>
      </c>
      <c r="H15" s="19">
        <v>8.8000000000000007</v>
      </c>
      <c r="I15" s="19">
        <v>11</v>
      </c>
      <c r="J15" s="19">
        <v>36</v>
      </c>
      <c r="K15" s="19">
        <v>45</v>
      </c>
    </row>
    <row r="16" spans="1:11" x14ac:dyDescent="0.25">
      <c r="A16" s="19" t="s">
        <v>12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 t="s">
        <v>138</v>
      </c>
      <c r="B17" s="15">
        <v>30</v>
      </c>
      <c r="C17" s="15">
        <v>40</v>
      </c>
      <c r="D17" s="15">
        <v>0.33</v>
      </c>
      <c r="E17" s="15">
        <v>0.44</v>
      </c>
      <c r="F17" s="15">
        <v>0.06</v>
      </c>
      <c r="G17" s="15">
        <v>0.08</v>
      </c>
      <c r="H17" s="15">
        <v>1.1399999999999999</v>
      </c>
      <c r="I17" s="15">
        <v>1.52</v>
      </c>
      <c r="J17" s="15">
        <v>7.2</v>
      </c>
      <c r="K17" s="15">
        <v>9.6</v>
      </c>
    </row>
    <row r="18" spans="1:11" x14ac:dyDescent="0.25">
      <c r="A18" s="14" t="s">
        <v>152</v>
      </c>
      <c r="B18" s="15">
        <v>150</v>
      </c>
      <c r="C18" s="15">
        <v>200</v>
      </c>
      <c r="D18" s="15">
        <v>4.0999999999999996</v>
      </c>
      <c r="E18" s="15">
        <v>5.45</v>
      </c>
      <c r="F18" s="15">
        <v>4.09</v>
      </c>
      <c r="G18" s="15">
        <v>5.45</v>
      </c>
      <c r="H18" s="15">
        <v>11.56</v>
      </c>
      <c r="I18" s="15">
        <v>15.4</v>
      </c>
      <c r="J18" s="15">
        <v>101.14</v>
      </c>
      <c r="K18" s="15">
        <v>134.86000000000001</v>
      </c>
    </row>
    <row r="19" spans="1:11" x14ac:dyDescent="0.25">
      <c r="A19" s="14" t="s">
        <v>101</v>
      </c>
      <c r="B19" s="26">
        <v>50</v>
      </c>
      <c r="C19" s="26">
        <v>70</v>
      </c>
      <c r="D19" s="26">
        <v>8.82</v>
      </c>
      <c r="E19" s="26">
        <v>12.95</v>
      </c>
      <c r="F19" s="26">
        <v>9.1199999999999992</v>
      </c>
      <c r="G19" s="26">
        <v>12.76</v>
      </c>
      <c r="H19" s="26">
        <v>7.79</v>
      </c>
      <c r="I19" s="26">
        <v>10.91</v>
      </c>
      <c r="J19" s="26">
        <v>149.13999999999999</v>
      </c>
      <c r="K19" s="26">
        <v>208.79</v>
      </c>
    </row>
    <row r="20" spans="1:11" x14ac:dyDescent="0.25">
      <c r="A20" s="14" t="s">
        <v>13</v>
      </c>
      <c r="B20" s="26">
        <v>100</v>
      </c>
      <c r="C20" s="26">
        <v>130</v>
      </c>
      <c r="D20" s="26">
        <v>1.84</v>
      </c>
      <c r="E20" s="26">
        <v>2.41</v>
      </c>
      <c r="F20" s="26">
        <v>1.83</v>
      </c>
      <c r="G20" s="26">
        <v>2.37</v>
      </c>
      <c r="H20" s="26">
        <v>11.55</v>
      </c>
      <c r="I20" s="26">
        <v>15.01</v>
      </c>
      <c r="J20" s="26">
        <v>74.05</v>
      </c>
      <c r="K20" s="26">
        <v>96.25</v>
      </c>
    </row>
    <row r="21" spans="1:11" x14ac:dyDescent="0.25">
      <c r="A21" s="27" t="s">
        <v>77</v>
      </c>
      <c r="B21" s="26">
        <v>150</v>
      </c>
      <c r="C21" s="26">
        <v>200</v>
      </c>
      <c r="D21" s="26">
        <v>0.09</v>
      </c>
      <c r="E21" s="26">
        <v>0.12</v>
      </c>
      <c r="F21" s="26">
        <v>0.08</v>
      </c>
      <c r="G21" s="26">
        <v>0.11</v>
      </c>
      <c r="H21" s="26">
        <v>16.670000000000002</v>
      </c>
      <c r="I21" s="26">
        <v>21.24</v>
      </c>
      <c r="J21" s="26">
        <v>80.290000000000006</v>
      </c>
      <c r="K21" s="26">
        <v>107.05</v>
      </c>
    </row>
    <row r="22" spans="1:11" x14ac:dyDescent="0.25">
      <c r="A22" s="20" t="s">
        <v>14</v>
      </c>
      <c r="B22" s="15">
        <v>40</v>
      </c>
      <c r="C22" s="15">
        <v>60</v>
      </c>
      <c r="D22" s="15">
        <v>2.64</v>
      </c>
      <c r="E22" s="15">
        <v>3.96</v>
      </c>
      <c r="F22" s="15">
        <v>0.48</v>
      </c>
      <c r="G22" s="15">
        <v>0.72</v>
      </c>
      <c r="H22" s="15">
        <v>13.36</v>
      </c>
      <c r="I22" s="15">
        <v>20.04</v>
      </c>
      <c r="J22" s="15">
        <v>69.599999999999994</v>
      </c>
      <c r="K22" s="15">
        <v>104.4</v>
      </c>
    </row>
    <row r="23" spans="1:11" x14ac:dyDescent="0.25">
      <c r="A23" s="22" t="s">
        <v>11</v>
      </c>
      <c r="B23" s="23">
        <v>0.36</v>
      </c>
      <c r="C23" s="23">
        <v>0.35</v>
      </c>
      <c r="D23" s="19">
        <f>D17+D18+D19+D20+D21+D22</f>
        <v>17.82</v>
      </c>
      <c r="E23" s="19">
        <f t="shared" ref="E23:K23" si="1">E17+E18+E19+E20+E21+E22</f>
        <v>25.330000000000002</v>
      </c>
      <c r="F23" s="19">
        <f t="shared" si="1"/>
        <v>15.66</v>
      </c>
      <c r="G23" s="19">
        <f t="shared" si="1"/>
        <v>21.49</v>
      </c>
      <c r="H23" s="19">
        <f>SUM(H17:H22)</f>
        <v>62.070000000000007</v>
      </c>
      <c r="I23" s="19">
        <f>I17+I18+I19+I20+I21+I22</f>
        <v>84.12</v>
      </c>
      <c r="J23" s="19">
        <f>J17+J18+J19+J20+J21+J22</f>
        <v>481.42000000000007</v>
      </c>
      <c r="K23" s="19">
        <f t="shared" si="1"/>
        <v>660.94999999999993</v>
      </c>
    </row>
    <row r="24" spans="1:11" x14ac:dyDescent="0.25">
      <c r="A24" s="19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26.25" customHeight="1" x14ac:dyDescent="0.25">
      <c r="A25" s="14" t="s">
        <v>146</v>
      </c>
      <c r="B25" s="15">
        <v>40</v>
      </c>
      <c r="C25" s="15">
        <v>40</v>
      </c>
      <c r="D25" s="15">
        <v>0.28000000000000003</v>
      </c>
      <c r="E25" s="15">
        <v>0.28000000000000003</v>
      </c>
      <c r="F25" s="15">
        <v>0.04</v>
      </c>
      <c r="G25" s="15">
        <v>0.04</v>
      </c>
      <c r="H25" s="15">
        <v>1.56</v>
      </c>
      <c r="I25" s="15">
        <v>1.56</v>
      </c>
      <c r="J25" s="15">
        <v>7.63</v>
      </c>
      <c r="K25" s="15">
        <v>7.63</v>
      </c>
    </row>
    <row r="26" spans="1:11" x14ac:dyDescent="0.25">
      <c r="A26" s="20" t="s">
        <v>102</v>
      </c>
      <c r="B26" s="15">
        <v>100</v>
      </c>
      <c r="C26" s="15">
        <v>120</v>
      </c>
      <c r="D26" s="15">
        <v>2.08</v>
      </c>
      <c r="E26" s="15">
        <v>2.5</v>
      </c>
      <c r="F26" s="15">
        <v>7.38</v>
      </c>
      <c r="G26" s="15">
        <v>8.8699999999999992</v>
      </c>
      <c r="H26" s="15">
        <v>16.440000000000001</v>
      </c>
      <c r="I26" s="15">
        <v>20.13</v>
      </c>
      <c r="J26" s="15">
        <v>150.94</v>
      </c>
      <c r="K26" s="15">
        <v>181.13</v>
      </c>
    </row>
    <row r="27" spans="1:11" x14ac:dyDescent="0.25">
      <c r="A27" s="20" t="s">
        <v>54</v>
      </c>
      <c r="B27" s="15" t="s">
        <v>55</v>
      </c>
      <c r="C27" s="15" t="s">
        <v>56</v>
      </c>
      <c r="D27" s="15">
        <v>0.09</v>
      </c>
      <c r="E27" s="15">
        <v>0.12</v>
      </c>
      <c r="F27" s="15">
        <v>0.02</v>
      </c>
      <c r="G27" s="15">
        <v>0.03</v>
      </c>
      <c r="H27" s="15">
        <v>7.55</v>
      </c>
      <c r="I27" s="15">
        <v>10</v>
      </c>
      <c r="J27" s="15">
        <v>31.51</v>
      </c>
      <c r="K27" s="15">
        <v>41.9</v>
      </c>
    </row>
    <row r="28" spans="1:11" x14ac:dyDescent="0.25">
      <c r="A28" s="20" t="s">
        <v>21</v>
      </c>
      <c r="B28" s="15">
        <v>100</v>
      </c>
      <c r="C28" s="15">
        <v>140</v>
      </c>
      <c r="D28" s="15">
        <v>0.4</v>
      </c>
      <c r="E28" s="15">
        <v>0.56000000000000005</v>
      </c>
      <c r="F28" s="15">
        <v>0.4</v>
      </c>
      <c r="G28" s="15">
        <v>0.56000000000000005</v>
      </c>
      <c r="H28" s="15">
        <v>9.8000000000000007</v>
      </c>
      <c r="I28" s="15">
        <v>13.72</v>
      </c>
      <c r="J28" s="15">
        <v>47</v>
      </c>
      <c r="K28" s="15">
        <v>65.8</v>
      </c>
    </row>
    <row r="29" spans="1:11" x14ac:dyDescent="0.25">
      <c r="A29" s="20" t="s">
        <v>92</v>
      </c>
      <c r="B29" s="15">
        <v>20</v>
      </c>
      <c r="C29" s="15">
        <v>30</v>
      </c>
      <c r="D29" s="15">
        <v>2.08</v>
      </c>
      <c r="E29" s="15">
        <v>3.12</v>
      </c>
      <c r="F29" s="15">
        <v>0.68</v>
      </c>
      <c r="G29" s="15">
        <v>1.02</v>
      </c>
      <c r="H29" s="15">
        <v>9.9</v>
      </c>
      <c r="I29" s="15">
        <v>14.85</v>
      </c>
      <c r="J29" s="15">
        <v>54</v>
      </c>
      <c r="K29" s="15">
        <v>81</v>
      </c>
    </row>
    <row r="30" spans="1:11" x14ac:dyDescent="0.25">
      <c r="A30" s="22" t="s">
        <v>11</v>
      </c>
      <c r="B30" s="23">
        <v>0.26</v>
      </c>
      <c r="C30" s="23">
        <v>0.23</v>
      </c>
      <c r="D30" s="19">
        <f t="shared" ref="D30:K30" si="2">D25+D26+D27+D29</f>
        <v>4.53</v>
      </c>
      <c r="E30" s="19">
        <f>E25+E26+E27+E28+E34</f>
        <v>4.8500000000000005</v>
      </c>
      <c r="F30" s="19">
        <f t="shared" ref="F30:G30" si="3">F25+F26+F27+F28+F34</f>
        <v>7.84</v>
      </c>
      <c r="G30" s="19">
        <f t="shared" si="3"/>
        <v>9.4999999999999982</v>
      </c>
      <c r="H30" s="19">
        <f>H25+H26+H27+H28+H29</f>
        <v>45.25</v>
      </c>
      <c r="I30" s="19">
        <f t="shared" si="2"/>
        <v>46.54</v>
      </c>
      <c r="J30" s="19">
        <f t="shared" si="2"/>
        <v>244.07999999999998</v>
      </c>
      <c r="K30" s="19">
        <f t="shared" si="2"/>
        <v>311.65999999999997</v>
      </c>
    </row>
    <row r="31" spans="1:11" x14ac:dyDescent="0.25">
      <c r="A31" s="19" t="s">
        <v>19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26.25" customHeight="1" x14ac:dyDescent="0.25">
      <c r="A32" s="14" t="s">
        <v>146</v>
      </c>
      <c r="B32" s="28"/>
      <c r="C32" s="28">
        <v>40</v>
      </c>
      <c r="D32" s="28"/>
      <c r="E32" s="28">
        <v>1.32</v>
      </c>
      <c r="F32" s="28"/>
      <c r="G32" s="28">
        <v>0.04</v>
      </c>
      <c r="H32" s="28"/>
      <c r="I32" s="28">
        <v>1.04</v>
      </c>
      <c r="J32" s="28"/>
      <c r="K32" s="28">
        <v>5.17</v>
      </c>
    </row>
    <row r="33" spans="1:12" x14ac:dyDescent="0.25">
      <c r="A33" s="20" t="s">
        <v>20</v>
      </c>
      <c r="B33" s="15">
        <v>90</v>
      </c>
      <c r="C33" s="15">
        <v>100</v>
      </c>
      <c r="D33" s="15">
        <v>2.89</v>
      </c>
      <c r="E33" s="15">
        <v>3.11</v>
      </c>
      <c r="F33" s="15">
        <v>7.05</v>
      </c>
      <c r="G33" s="15">
        <v>7.83</v>
      </c>
      <c r="H33" s="15">
        <v>11.86</v>
      </c>
      <c r="I33" s="15">
        <v>15.4</v>
      </c>
      <c r="J33" s="15">
        <v>116.63</v>
      </c>
      <c r="K33" s="15">
        <v>144.03</v>
      </c>
    </row>
    <row r="34" spans="1:12" x14ac:dyDescent="0.25">
      <c r="A34" s="14" t="s">
        <v>52</v>
      </c>
      <c r="B34" s="15">
        <v>150</v>
      </c>
      <c r="C34" s="15">
        <v>200</v>
      </c>
      <c r="D34" s="15">
        <v>1.32</v>
      </c>
      <c r="E34" s="15">
        <v>1.39</v>
      </c>
      <c r="F34" s="15"/>
      <c r="G34" s="15"/>
      <c r="H34" s="15">
        <v>16.28</v>
      </c>
      <c r="I34" s="15">
        <v>24.35</v>
      </c>
      <c r="J34" s="15">
        <v>72.38</v>
      </c>
      <c r="K34" s="15">
        <v>95.26</v>
      </c>
    </row>
    <row r="35" spans="1:12" x14ac:dyDescent="0.25">
      <c r="A35" s="20" t="s">
        <v>21</v>
      </c>
      <c r="B35" s="15"/>
      <c r="C35" s="15">
        <v>80</v>
      </c>
      <c r="D35" s="15"/>
      <c r="E35" s="15">
        <v>0.52</v>
      </c>
      <c r="F35" s="15"/>
      <c r="G35" s="15"/>
      <c r="H35" s="15"/>
      <c r="I35" s="15">
        <v>4.88</v>
      </c>
      <c r="J35" s="15"/>
      <c r="K35" s="15">
        <v>27.56</v>
      </c>
    </row>
    <row r="36" spans="1:12" x14ac:dyDescent="0.25">
      <c r="A36" s="22" t="s">
        <v>11</v>
      </c>
      <c r="B36" s="23">
        <v>0.14000000000000001</v>
      </c>
      <c r="C36" s="23">
        <v>0.18</v>
      </c>
      <c r="D36" s="19">
        <f>D32+D33+D34+D35</f>
        <v>4.21</v>
      </c>
      <c r="E36" s="19">
        <f t="shared" ref="E36:K36" si="4">E32+E33+E34+E35</f>
        <v>6.34</v>
      </c>
      <c r="F36" s="19">
        <f t="shared" si="4"/>
        <v>7.05</v>
      </c>
      <c r="G36" s="19">
        <f t="shared" si="4"/>
        <v>7.87</v>
      </c>
      <c r="H36" s="19">
        <f t="shared" si="4"/>
        <v>28.14</v>
      </c>
      <c r="I36" s="19">
        <f t="shared" si="4"/>
        <v>45.670000000000009</v>
      </c>
      <c r="J36" s="19">
        <f t="shared" si="4"/>
        <v>189.01</v>
      </c>
      <c r="K36" s="19">
        <f t="shared" si="4"/>
        <v>272.02</v>
      </c>
    </row>
    <row r="37" spans="1:12" x14ac:dyDescent="0.25">
      <c r="A37" s="22" t="s">
        <v>22</v>
      </c>
      <c r="B37" s="23">
        <v>1</v>
      </c>
      <c r="C37" s="23">
        <v>1</v>
      </c>
      <c r="D37" s="19">
        <f t="shared" ref="D37:K37" si="5">D12+D15+D23+D30+D36</f>
        <v>37.51</v>
      </c>
      <c r="E37" s="19">
        <f t="shared" si="5"/>
        <v>50.320000000000007</v>
      </c>
      <c r="F37" s="19">
        <f t="shared" si="5"/>
        <v>42.56</v>
      </c>
      <c r="G37" s="19">
        <f t="shared" si="5"/>
        <v>54.219999999999992</v>
      </c>
      <c r="H37" s="19">
        <f t="shared" si="5"/>
        <v>189.74</v>
      </c>
      <c r="I37" s="19">
        <f t="shared" si="5"/>
        <v>253.24</v>
      </c>
      <c r="J37" s="19">
        <f>J12+J15+J23+J30+J36</f>
        <v>1316.7</v>
      </c>
      <c r="K37" s="19">
        <f t="shared" si="5"/>
        <v>1773.83</v>
      </c>
    </row>
    <row r="38" spans="1:12" x14ac:dyDescent="0.25">
      <c r="A38" s="22" t="s">
        <v>23</v>
      </c>
      <c r="B38" s="20"/>
      <c r="C38" s="20"/>
      <c r="D38" s="19">
        <v>1</v>
      </c>
      <c r="E38" s="19">
        <v>1</v>
      </c>
      <c r="F38" s="29">
        <f>F37/D37</f>
        <v>1.1346307651292991</v>
      </c>
      <c r="G38" s="29">
        <f>G37/E37</f>
        <v>1.0775039745627977</v>
      </c>
      <c r="H38" s="29">
        <f>H37/D37</f>
        <v>5.0583844308184487</v>
      </c>
      <c r="I38" s="29">
        <f>I37/E37</f>
        <v>5.0325914149443554</v>
      </c>
      <c r="J38" s="19"/>
      <c r="K38" s="19"/>
    </row>
    <row r="39" spans="1:12" x14ac:dyDescent="0.25">
      <c r="A39" s="44" t="s">
        <v>34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2" x14ac:dyDescent="0.25">
      <c r="A40" s="48" t="s">
        <v>25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2" x14ac:dyDescent="0.25">
      <c r="A41" s="43" t="s">
        <v>0</v>
      </c>
      <c r="B41" s="43" t="s">
        <v>1</v>
      </c>
      <c r="C41" s="43"/>
      <c r="D41" s="43" t="s">
        <v>2</v>
      </c>
      <c r="E41" s="43"/>
      <c r="F41" s="43" t="s">
        <v>3</v>
      </c>
      <c r="G41" s="43"/>
      <c r="H41" s="43" t="s">
        <v>4</v>
      </c>
      <c r="I41" s="43"/>
      <c r="J41" s="43" t="s">
        <v>5</v>
      </c>
      <c r="K41" s="43"/>
    </row>
    <row r="42" spans="1:12" x14ac:dyDescent="0.25">
      <c r="A42" s="43"/>
      <c r="B42" s="19" t="s">
        <v>6</v>
      </c>
      <c r="C42" s="19" t="s">
        <v>7</v>
      </c>
      <c r="D42" s="19" t="s">
        <v>6</v>
      </c>
      <c r="E42" s="19" t="s">
        <v>7</v>
      </c>
      <c r="F42" s="19" t="s">
        <v>6</v>
      </c>
      <c r="G42" s="19" t="s">
        <v>7</v>
      </c>
      <c r="H42" s="19" t="s">
        <v>6</v>
      </c>
      <c r="I42" s="19" t="s">
        <v>7</v>
      </c>
      <c r="J42" s="19" t="s">
        <v>6</v>
      </c>
      <c r="K42" s="19" t="s">
        <v>7</v>
      </c>
    </row>
    <row r="43" spans="1:12" x14ac:dyDescent="0.25">
      <c r="A43" s="19" t="s">
        <v>8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2" x14ac:dyDescent="0.25">
      <c r="A44" s="20" t="s">
        <v>35</v>
      </c>
      <c r="B44" s="15">
        <v>130</v>
      </c>
      <c r="C44" s="15">
        <v>140</v>
      </c>
      <c r="D44" s="15">
        <v>5.33</v>
      </c>
      <c r="E44" s="15">
        <v>4.4000000000000004</v>
      </c>
      <c r="F44" s="15">
        <v>5.74</v>
      </c>
      <c r="G44" s="15">
        <v>5.07</v>
      </c>
      <c r="H44" s="15">
        <v>18.8</v>
      </c>
      <c r="I44" s="15">
        <v>21.65</v>
      </c>
      <c r="J44" s="15">
        <v>165.31</v>
      </c>
      <c r="K44" s="15">
        <v>177.46</v>
      </c>
      <c r="L44" s="16"/>
    </row>
    <row r="45" spans="1:12" x14ac:dyDescent="0.25">
      <c r="A45" s="20" t="s">
        <v>27</v>
      </c>
      <c r="B45" s="15">
        <v>150</v>
      </c>
      <c r="C45" s="15">
        <v>200</v>
      </c>
      <c r="D45" s="15">
        <v>2.35</v>
      </c>
      <c r="E45" s="15">
        <v>3.13</v>
      </c>
      <c r="F45" s="15">
        <v>1.73</v>
      </c>
      <c r="G45" s="15">
        <v>2.31</v>
      </c>
      <c r="H45" s="15">
        <v>12.34</v>
      </c>
      <c r="I45" s="15">
        <v>17.46</v>
      </c>
      <c r="J45" s="15">
        <v>87.54</v>
      </c>
      <c r="K45" s="15">
        <v>116.73</v>
      </c>
    </row>
    <row r="46" spans="1:12" x14ac:dyDescent="0.25">
      <c r="A46" s="20" t="s">
        <v>37</v>
      </c>
      <c r="B46" s="15">
        <v>25</v>
      </c>
      <c r="C46" s="15">
        <v>35</v>
      </c>
      <c r="D46" s="15">
        <v>2.2599999999999998</v>
      </c>
      <c r="E46" s="15">
        <v>3.16</v>
      </c>
      <c r="F46" s="15">
        <v>3.32</v>
      </c>
      <c r="G46" s="15">
        <v>4.6500000000000004</v>
      </c>
      <c r="H46" s="15">
        <v>10.66</v>
      </c>
      <c r="I46" s="15">
        <v>14.95</v>
      </c>
      <c r="J46" s="15">
        <v>81.459999999999994</v>
      </c>
      <c r="K46" s="15">
        <v>114.05</v>
      </c>
    </row>
    <row r="47" spans="1:12" x14ac:dyDescent="0.25">
      <c r="A47" s="22" t="s">
        <v>11</v>
      </c>
      <c r="B47" s="23">
        <v>0.23</v>
      </c>
      <c r="C47" s="23">
        <v>0.24</v>
      </c>
      <c r="D47" s="19">
        <f>D44+D45+D46</f>
        <v>9.94</v>
      </c>
      <c r="E47" s="19">
        <f t="shared" ref="E47:K47" si="6">E44+E45+E46</f>
        <v>10.690000000000001</v>
      </c>
      <c r="F47" s="19">
        <f t="shared" si="6"/>
        <v>10.790000000000001</v>
      </c>
      <c r="G47" s="19">
        <f t="shared" si="6"/>
        <v>12.030000000000001</v>
      </c>
      <c r="H47" s="19">
        <f t="shared" si="6"/>
        <v>41.8</v>
      </c>
      <c r="I47" s="19">
        <f t="shared" si="6"/>
        <v>54.06</v>
      </c>
      <c r="J47" s="19">
        <f t="shared" si="6"/>
        <v>334.31</v>
      </c>
      <c r="K47" s="19">
        <f t="shared" si="6"/>
        <v>408.24</v>
      </c>
    </row>
    <row r="48" spans="1:12" x14ac:dyDescent="0.25">
      <c r="A48" s="19" t="s">
        <v>145</v>
      </c>
      <c r="B48" s="23"/>
      <c r="C48" s="23"/>
      <c r="D48" s="19"/>
      <c r="E48" s="19"/>
      <c r="F48" s="19"/>
      <c r="G48" s="19"/>
      <c r="H48" s="19"/>
      <c r="I48" s="19"/>
      <c r="J48" s="19"/>
      <c r="K48" s="19"/>
    </row>
    <row r="49" spans="1:26" x14ac:dyDescent="0.25">
      <c r="A49" s="24" t="s">
        <v>18</v>
      </c>
      <c r="B49" s="25">
        <v>100</v>
      </c>
      <c r="C49" s="25">
        <v>140</v>
      </c>
      <c r="D49" s="19">
        <v>0.4</v>
      </c>
      <c r="E49" s="19">
        <v>0.56000000000000005</v>
      </c>
      <c r="F49" s="19">
        <v>0.4</v>
      </c>
      <c r="G49" s="19">
        <v>0.56000000000000005</v>
      </c>
      <c r="H49" s="19">
        <v>9.8000000000000007</v>
      </c>
      <c r="I49" s="19">
        <v>13.72</v>
      </c>
      <c r="J49" s="19">
        <v>47</v>
      </c>
      <c r="K49" s="19">
        <v>65.8</v>
      </c>
    </row>
    <row r="50" spans="1:26" x14ac:dyDescent="0.25">
      <c r="A50" s="22" t="s">
        <v>11</v>
      </c>
      <c r="B50" s="23">
        <v>0.02</v>
      </c>
      <c r="C50" s="23">
        <v>0.02</v>
      </c>
      <c r="D50" s="19">
        <v>0.4</v>
      </c>
      <c r="E50" s="19">
        <v>0.56000000000000005</v>
      </c>
      <c r="F50" s="19">
        <v>0.4</v>
      </c>
      <c r="G50" s="19">
        <v>0.56000000000000005</v>
      </c>
      <c r="H50" s="19">
        <v>9.8000000000000007</v>
      </c>
      <c r="I50" s="19">
        <v>13.72</v>
      </c>
      <c r="J50" s="19">
        <v>47</v>
      </c>
      <c r="K50" s="19">
        <v>65.8</v>
      </c>
    </row>
    <row r="51" spans="1:26" x14ac:dyDescent="0.25">
      <c r="A51" s="19" t="s">
        <v>12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27" t="s">
        <v>147</v>
      </c>
      <c r="B52" s="26">
        <v>40</v>
      </c>
      <c r="C52" s="26">
        <v>50</v>
      </c>
      <c r="D52" s="26">
        <v>0.38</v>
      </c>
      <c r="E52" s="26">
        <v>0.5</v>
      </c>
      <c r="F52" s="26">
        <v>4.0599999999999996</v>
      </c>
      <c r="G52" s="26">
        <v>4.08</v>
      </c>
      <c r="H52" s="26">
        <v>1.42</v>
      </c>
      <c r="I52" s="26">
        <v>1.92</v>
      </c>
      <c r="J52" s="26">
        <v>44.24</v>
      </c>
      <c r="K52" s="26">
        <v>47.09</v>
      </c>
    </row>
    <row r="53" spans="1:26" x14ac:dyDescent="0.25">
      <c r="A53" s="20" t="s">
        <v>103</v>
      </c>
      <c r="B53" s="15" t="s">
        <v>88</v>
      </c>
      <c r="C53" s="15" t="s">
        <v>90</v>
      </c>
      <c r="D53" s="15">
        <v>1.44</v>
      </c>
      <c r="E53" s="15">
        <v>1.91</v>
      </c>
      <c r="F53" s="15">
        <v>3.41</v>
      </c>
      <c r="G53" s="15">
        <v>4.55</v>
      </c>
      <c r="H53" s="15">
        <v>10.01</v>
      </c>
      <c r="I53" s="15">
        <v>13.64</v>
      </c>
      <c r="J53" s="15">
        <v>78.28</v>
      </c>
      <c r="K53" s="15">
        <v>105.09</v>
      </c>
    </row>
    <row r="54" spans="1:26" x14ac:dyDescent="0.25">
      <c r="A54" s="14" t="s">
        <v>104</v>
      </c>
      <c r="B54" s="26">
        <v>50</v>
      </c>
      <c r="C54" s="26">
        <v>70</v>
      </c>
      <c r="D54" s="26">
        <v>7.09</v>
      </c>
      <c r="E54" s="26">
        <v>9.9499999999999993</v>
      </c>
      <c r="F54" s="26">
        <v>1.9</v>
      </c>
      <c r="G54" s="26">
        <v>2.67</v>
      </c>
      <c r="H54" s="26">
        <v>8.32</v>
      </c>
      <c r="I54" s="26">
        <v>11.67</v>
      </c>
      <c r="J54" s="26">
        <v>79.180000000000007</v>
      </c>
      <c r="K54" s="26">
        <v>110.97</v>
      </c>
    </row>
    <row r="55" spans="1:26" x14ac:dyDescent="0.25">
      <c r="A55" s="14" t="s">
        <v>46</v>
      </c>
      <c r="B55" s="15">
        <v>100</v>
      </c>
      <c r="C55" s="15">
        <v>130</v>
      </c>
      <c r="D55" s="15">
        <v>1.93</v>
      </c>
      <c r="E55" s="15">
        <v>2.85</v>
      </c>
      <c r="F55" s="15">
        <v>2.74</v>
      </c>
      <c r="G55" s="15">
        <v>4.08</v>
      </c>
      <c r="H55" s="15">
        <v>13.2</v>
      </c>
      <c r="I55" s="15">
        <v>22.1</v>
      </c>
      <c r="J55" s="15">
        <v>86.03</v>
      </c>
      <c r="K55" s="15">
        <v>137.02000000000001</v>
      </c>
    </row>
    <row r="56" spans="1:26" x14ac:dyDescent="0.25">
      <c r="A56" s="14" t="s">
        <v>31</v>
      </c>
      <c r="B56" s="15">
        <v>150</v>
      </c>
      <c r="C56" s="15">
        <v>200</v>
      </c>
      <c r="D56" s="15">
        <v>0.53</v>
      </c>
      <c r="E56" s="15">
        <v>0.7</v>
      </c>
      <c r="F56" s="15">
        <v>0.08</v>
      </c>
      <c r="G56" s="15">
        <v>0.1</v>
      </c>
      <c r="H56" s="15">
        <v>19</v>
      </c>
      <c r="I56" s="15">
        <v>25.17</v>
      </c>
      <c r="J56" s="15">
        <v>78.849999999999994</v>
      </c>
      <c r="K56" s="15">
        <v>104.46</v>
      </c>
    </row>
    <row r="57" spans="1:26" x14ac:dyDescent="0.25">
      <c r="A57" s="20" t="s">
        <v>14</v>
      </c>
      <c r="B57" s="15">
        <v>40</v>
      </c>
      <c r="C57" s="15">
        <v>60</v>
      </c>
      <c r="D57" s="15">
        <v>2.64</v>
      </c>
      <c r="E57" s="15">
        <v>3.96</v>
      </c>
      <c r="F57" s="15">
        <v>0.48</v>
      </c>
      <c r="G57" s="15">
        <v>0.72</v>
      </c>
      <c r="H57" s="15">
        <v>13.36</v>
      </c>
      <c r="I57" s="15">
        <v>20.04</v>
      </c>
      <c r="J57" s="15">
        <v>69.599999999999994</v>
      </c>
      <c r="K57" s="15">
        <v>104.4</v>
      </c>
    </row>
    <row r="58" spans="1:26" x14ac:dyDescent="0.25">
      <c r="A58" s="22" t="s">
        <v>11</v>
      </c>
      <c r="B58" s="23">
        <v>0.33</v>
      </c>
      <c r="C58" s="23">
        <v>0.33</v>
      </c>
      <c r="D58" s="19">
        <f>D52+D53+D54+D55+D56+D57</f>
        <v>14.01</v>
      </c>
      <c r="E58" s="19">
        <f t="shared" ref="E58:I58" si="7">E52+E53+E54+E55+E56+E57</f>
        <v>19.869999999999997</v>
      </c>
      <c r="F58" s="19">
        <f t="shared" si="7"/>
        <v>12.67</v>
      </c>
      <c r="G58" s="19">
        <f>G52+G53+G54+G55+G56+G57</f>
        <v>16.2</v>
      </c>
      <c r="H58" s="19">
        <f t="shared" si="7"/>
        <v>65.31</v>
      </c>
      <c r="I58" s="19">
        <f t="shared" si="7"/>
        <v>94.539999999999992</v>
      </c>
      <c r="J58" s="19">
        <f>J52+J54+J55+J56+J57</f>
        <v>357.9</v>
      </c>
      <c r="K58" s="19">
        <f>K53+K54+K55+K56+K57</f>
        <v>561.94000000000005</v>
      </c>
    </row>
    <row r="59" spans="1:26" x14ac:dyDescent="0.25">
      <c r="A59" s="19" t="s">
        <v>15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26" x14ac:dyDescent="0.25">
      <c r="A60" s="5" t="s">
        <v>85</v>
      </c>
      <c r="B60" s="15" t="s">
        <v>148</v>
      </c>
      <c r="C60" s="15" t="s">
        <v>149</v>
      </c>
      <c r="D60" s="15">
        <v>8.4</v>
      </c>
      <c r="E60" s="15">
        <v>9.34</v>
      </c>
      <c r="F60" s="15">
        <v>17.59</v>
      </c>
      <c r="G60" s="15">
        <v>19.89</v>
      </c>
      <c r="H60" s="15">
        <v>19.59</v>
      </c>
      <c r="I60" s="15">
        <v>23.68</v>
      </c>
      <c r="J60" s="15">
        <v>328.71</v>
      </c>
      <c r="K60" s="3">
        <v>368.49</v>
      </c>
    </row>
    <row r="61" spans="1:26" x14ac:dyDescent="0.25">
      <c r="A61" s="6" t="s">
        <v>81</v>
      </c>
      <c r="B61" s="31">
        <v>150</v>
      </c>
      <c r="C61" s="31">
        <v>200</v>
      </c>
      <c r="D61" s="31">
        <v>0.45</v>
      </c>
      <c r="E61" s="31">
        <v>0.6</v>
      </c>
      <c r="F61" s="31"/>
      <c r="G61" s="31"/>
      <c r="H61" s="31">
        <v>16.5</v>
      </c>
      <c r="I61" s="31">
        <v>22</v>
      </c>
      <c r="J61" s="31">
        <v>67.5</v>
      </c>
      <c r="K61" s="9">
        <v>90</v>
      </c>
    </row>
    <row r="62" spans="1:26" x14ac:dyDescent="0.25">
      <c r="A62" s="2" t="s">
        <v>10</v>
      </c>
      <c r="B62" s="15">
        <v>20</v>
      </c>
      <c r="C62" s="15">
        <v>40</v>
      </c>
      <c r="D62" s="15">
        <v>1.5</v>
      </c>
      <c r="E62" s="15">
        <v>3</v>
      </c>
      <c r="F62" s="15">
        <v>2.36</v>
      </c>
      <c r="G62" s="15">
        <v>4.72</v>
      </c>
      <c r="H62" s="15">
        <v>14.98</v>
      </c>
      <c r="I62" s="15">
        <v>29.96</v>
      </c>
      <c r="J62" s="15">
        <v>83.42</v>
      </c>
      <c r="K62" s="3">
        <v>166.84</v>
      </c>
    </row>
    <row r="63" spans="1:26" x14ac:dyDescent="0.25">
      <c r="A63" s="4" t="s">
        <v>11</v>
      </c>
      <c r="B63" s="23">
        <v>0.27</v>
      </c>
      <c r="C63" s="23">
        <v>0.28000000000000003</v>
      </c>
      <c r="D63" s="19">
        <f>D60+D61+D62</f>
        <v>10.35</v>
      </c>
      <c r="E63" s="19">
        <f t="shared" ref="E63:K63" si="8">E60+E61+E62</f>
        <v>12.94</v>
      </c>
      <c r="F63" s="19">
        <f t="shared" si="8"/>
        <v>19.95</v>
      </c>
      <c r="G63" s="19">
        <f t="shared" si="8"/>
        <v>24.61</v>
      </c>
      <c r="H63" s="19">
        <f>H60+H61+H62</f>
        <v>51.070000000000007</v>
      </c>
      <c r="I63" s="19">
        <f>I60+I61+I62</f>
        <v>75.64</v>
      </c>
      <c r="J63" s="19">
        <f>J60+J61+J62</f>
        <v>479.63</v>
      </c>
      <c r="K63" s="8">
        <f t="shared" si="8"/>
        <v>625.33000000000004</v>
      </c>
    </row>
    <row r="64" spans="1:26" x14ac:dyDescent="0.25">
      <c r="A64" s="1" t="s">
        <v>19</v>
      </c>
      <c r="B64" s="19"/>
      <c r="C64" s="19"/>
      <c r="D64" s="19"/>
      <c r="E64" s="19"/>
      <c r="F64" s="19"/>
      <c r="G64" s="19"/>
      <c r="H64" s="19"/>
      <c r="I64" s="19"/>
      <c r="J64" s="19"/>
      <c r="K64" s="1"/>
    </row>
    <row r="65" spans="1:11" x14ac:dyDescent="0.25">
      <c r="A65" s="2" t="s">
        <v>32</v>
      </c>
      <c r="B65" s="15">
        <v>40</v>
      </c>
      <c r="C65" s="15">
        <v>55</v>
      </c>
      <c r="D65" s="15">
        <v>4.7699999999999996</v>
      </c>
      <c r="E65" s="15">
        <v>6.56</v>
      </c>
      <c r="F65" s="15">
        <v>3.49</v>
      </c>
      <c r="G65" s="15">
        <v>4.79</v>
      </c>
      <c r="H65" s="15">
        <v>20.6</v>
      </c>
      <c r="I65" s="15">
        <v>28.32</v>
      </c>
      <c r="J65" s="15">
        <v>81.59</v>
      </c>
      <c r="K65" s="3">
        <v>96.59</v>
      </c>
    </row>
    <row r="66" spans="1:11" x14ac:dyDescent="0.25">
      <c r="A66" s="2" t="s">
        <v>83</v>
      </c>
      <c r="B66" s="26">
        <v>80</v>
      </c>
      <c r="C66" s="26">
        <v>90</v>
      </c>
      <c r="D66" s="26">
        <v>1.91</v>
      </c>
      <c r="E66" s="26">
        <v>2.0099999999999998</v>
      </c>
      <c r="F66" s="26">
        <v>6.67</v>
      </c>
      <c r="G66" s="26">
        <v>8.6300000000000008</v>
      </c>
      <c r="H66" s="26">
        <v>5.2</v>
      </c>
      <c r="I66" s="26">
        <v>5.85</v>
      </c>
      <c r="J66" s="26">
        <v>106.32</v>
      </c>
      <c r="K66" s="7">
        <v>125.86</v>
      </c>
    </row>
    <row r="67" spans="1:11" x14ac:dyDescent="0.25">
      <c r="A67" s="2" t="s">
        <v>33</v>
      </c>
      <c r="B67" s="15">
        <v>130</v>
      </c>
      <c r="C67" s="15">
        <v>180</v>
      </c>
      <c r="D67" s="15">
        <v>0.03</v>
      </c>
      <c r="E67" s="15">
        <v>0.05</v>
      </c>
      <c r="F67" s="15">
        <v>0.01</v>
      </c>
      <c r="G67" s="15">
        <v>0.02</v>
      </c>
      <c r="H67" s="15">
        <v>8.42</v>
      </c>
      <c r="I67" s="15">
        <v>11.69</v>
      </c>
      <c r="J67" s="15">
        <v>68.2</v>
      </c>
      <c r="K67" s="3">
        <v>89.87</v>
      </c>
    </row>
    <row r="68" spans="1:11" x14ac:dyDescent="0.25">
      <c r="A68" s="4" t="s">
        <v>11</v>
      </c>
      <c r="B68" s="23">
        <v>0.15</v>
      </c>
      <c r="C68" s="23">
        <v>0.13</v>
      </c>
      <c r="D68" s="19">
        <f>D65+D66+D67</f>
        <v>6.71</v>
      </c>
      <c r="E68" s="19">
        <f t="shared" ref="E68:K68" si="9">E65+E66+E67</f>
        <v>8.620000000000001</v>
      </c>
      <c r="F68" s="19">
        <f t="shared" si="9"/>
        <v>10.17</v>
      </c>
      <c r="G68" s="19">
        <f t="shared" si="9"/>
        <v>13.440000000000001</v>
      </c>
      <c r="H68" s="19">
        <f t="shared" si="9"/>
        <v>34.22</v>
      </c>
      <c r="I68" s="19">
        <f>I65+I67</f>
        <v>40.01</v>
      </c>
      <c r="J68" s="19">
        <f t="shared" si="9"/>
        <v>256.11</v>
      </c>
      <c r="K68" s="11">
        <f t="shared" si="9"/>
        <v>312.32</v>
      </c>
    </row>
    <row r="69" spans="1:11" x14ac:dyDescent="0.25">
      <c r="A69" s="4" t="s">
        <v>22</v>
      </c>
      <c r="B69" s="23">
        <v>1</v>
      </c>
      <c r="C69" s="23">
        <v>1</v>
      </c>
      <c r="D69" s="19">
        <f t="shared" ref="D69:K69" si="10">D47+D50+D58+D63+D68</f>
        <v>41.410000000000004</v>
      </c>
      <c r="E69" s="19">
        <f t="shared" si="10"/>
        <v>52.679999999999993</v>
      </c>
      <c r="F69" s="19">
        <f t="shared" si="10"/>
        <v>53.980000000000004</v>
      </c>
      <c r="G69" s="19">
        <f t="shared" si="10"/>
        <v>66.84</v>
      </c>
      <c r="H69" s="19">
        <f t="shared" si="10"/>
        <v>202.20000000000002</v>
      </c>
      <c r="I69" s="19">
        <f>I47+I50+I58+I63+I68</f>
        <v>277.96999999999997</v>
      </c>
      <c r="J69" s="19">
        <f t="shared" si="10"/>
        <v>1474.9500000000003</v>
      </c>
      <c r="K69" s="10">
        <f t="shared" si="10"/>
        <v>1973.6299999999999</v>
      </c>
    </row>
    <row r="70" spans="1:11" x14ac:dyDescent="0.25">
      <c r="A70" s="4" t="s">
        <v>23</v>
      </c>
      <c r="B70" s="22"/>
      <c r="C70" s="22"/>
      <c r="D70" s="19">
        <v>1</v>
      </c>
      <c r="E70" s="19">
        <v>1</v>
      </c>
      <c r="F70" s="29">
        <f>F69/D69</f>
        <v>1.3035498671818402</v>
      </c>
      <c r="G70" s="29">
        <f>G69/E69</f>
        <v>1.2687927107061505</v>
      </c>
      <c r="H70" s="29">
        <f>H69/D69</f>
        <v>4.8828785317556145</v>
      </c>
      <c r="I70" s="29">
        <f>I69/E69</f>
        <v>5.2765755504935461</v>
      </c>
      <c r="J70" s="19"/>
      <c r="K70" s="1"/>
    </row>
    <row r="71" spans="1:11" x14ac:dyDescent="0.25">
      <c r="A71" s="50" t="s">
        <v>45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x14ac:dyDescent="0.25">
      <c r="A72" s="53" t="s">
        <v>25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A73" s="49" t="s">
        <v>0</v>
      </c>
      <c r="B73" s="49" t="s">
        <v>1</v>
      </c>
      <c r="C73" s="49"/>
      <c r="D73" s="49" t="s">
        <v>2</v>
      </c>
      <c r="E73" s="49"/>
      <c r="F73" s="49" t="s">
        <v>3</v>
      </c>
      <c r="G73" s="49"/>
      <c r="H73" s="49" t="s">
        <v>4</v>
      </c>
      <c r="I73" s="49"/>
      <c r="J73" s="49" t="s">
        <v>5</v>
      </c>
      <c r="K73" s="49"/>
    </row>
    <row r="74" spans="1:11" x14ac:dyDescent="0.25">
      <c r="A74" s="49"/>
      <c r="B74" s="1" t="s">
        <v>6</v>
      </c>
      <c r="C74" s="1" t="s">
        <v>7</v>
      </c>
      <c r="D74" s="1" t="s">
        <v>6</v>
      </c>
      <c r="E74" s="1" t="s">
        <v>7</v>
      </c>
      <c r="F74" s="1" t="s">
        <v>6</v>
      </c>
      <c r="G74" s="1" t="s">
        <v>7</v>
      </c>
      <c r="H74" s="1" t="s">
        <v>6</v>
      </c>
      <c r="I74" s="1" t="s">
        <v>7</v>
      </c>
      <c r="J74" s="1" t="s">
        <v>6</v>
      </c>
      <c r="K74" s="1" t="s">
        <v>7</v>
      </c>
    </row>
    <row r="75" spans="1:11" x14ac:dyDescent="0.25">
      <c r="A75" s="1" t="s">
        <v>8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0" t="s">
        <v>26</v>
      </c>
      <c r="B76" s="15">
        <v>120</v>
      </c>
      <c r="C76" s="15">
        <v>130</v>
      </c>
      <c r="D76" s="15">
        <v>3.56</v>
      </c>
      <c r="E76" s="15">
        <v>3.92</v>
      </c>
      <c r="F76" s="15">
        <v>4.32</v>
      </c>
      <c r="G76" s="15">
        <v>4.7699999999999996</v>
      </c>
      <c r="H76" s="15">
        <v>18.899999999999999</v>
      </c>
      <c r="I76" s="15">
        <v>20.32</v>
      </c>
      <c r="J76" s="15">
        <v>128.58000000000001</v>
      </c>
      <c r="K76" s="15">
        <v>139.58000000000001</v>
      </c>
    </row>
    <row r="77" spans="1:11" x14ac:dyDescent="0.25">
      <c r="A77" s="20" t="s">
        <v>105</v>
      </c>
      <c r="B77" s="15" t="s">
        <v>150</v>
      </c>
      <c r="C77" s="15" t="s">
        <v>151</v>
      </c>
      <c r="D77" s="15">
        <v>3.21</v>
      </c>
      <c r="E77" s="15">
        <v>5.3</v>
      </c>
      <c r="F77" s="15">
        <v>4.78</v>
      </c>
      <c r="G77" s="15">
        <v>5.33</v>
      </c>
      <c r="H77" s="15">
        <v>0.8</v>
      </c>
      <c r="I77" s="15">
        <v>1.2</v>
      </c>
      <c r="J77" s="15">
        <v>90.03</v>
      </c>
      <c r="K77" s="15">
        <v>132.02000000000001</v>
      </c>
    </row>
    <row r="78" spans="1:11" x14ac:dyDescent="0.25">
      <c r="A78" s="20" t="s">
        <v>41</v>
      </c>
      <c r="B78" s="15">
        <v>150</v>
      </c>
      <c r="C78" s="15">
        <v>200</v>
      </c>
      <c r="D78" s="15">
        <v>0.82</v>
      </c>
      <c r="E78" s="15">
        <v>3.54</v>
      </c>
      <c r="F78" s="15">
        <v>2.4</v>
      </c>
      <c r="G78" s="15">
        <v>3.02</v>
      </c>
      <c r="H78" s="15">
        <v>19.95</v>
      </c>
      <c r="I78" s="15">
        <v>14.75</v>
      </c>
      <c r="J78" s="15">
        <v>107.25</v>
      </c>
      <c r="K78" s="15">
        <v>101.13</v>
      </c>
    </row>
    <row r="79" spans="1:11" x14ac:dyDescent="0.25">
      <c r="A79" s="20" t="s">
        <v>37</v>
      </c>
      <c r="B79" s="15">
        <v>25</v>
      </c>
      <c r="C79" s="15">
        <v>35</v>
      </c>
      <c r="D79" s="15">
        <v>2.06</v>
      </c>
      <c r="E79" s="15">
        <v>3.16</v>
      </c>
      <c r="F79" s="15">
        <v>3.32</v>
      </c>
      <c r="G79" s="15">
        <v>4.6500000000000004</v>
      </c>
      <c r="H79" s="15">
        <v>10.66</v>
      </c>
      <c r="I79" s="15">
        <v>14.95</v>
      </c>
      <c r="J79" s="15">
        <v>84.46</v>
      </c>
      <c r="K79" s="15">
        <v>114.05</v>
      </c>
    </row>
    <row r="80" spans="1:11" x14ac:dyDescent="0.25">
      <c r="A80" s="22" t="s">
        <v>11</v>
      </c>
      <c r="B80" s="23">
        <v>0.19</v>
      </c>
      <c r="C80" s="23">
        <v>0.19</v>
      </c>
      <c r="D80" s="19">
        <f>D76+D77+D78+D79</f>
        <v>9.65</v>
      </c>
      <c r="E80" s="19">
        <f>E76+E77+E78+E79</f>
        <v>15.919999999999998</v>
      </c>
      <c r="F80" s="19">
        <f t="shared" ref="F80:K80" si="11">F76+F77+F78+F79</f>
        <v>14.820000000000002</v>
      </c>
      <c r="G80" s="19">
        <f t="shared" si="11"/>
        <v>17.77</v>
      </c>
      <c r="H80" s="19">
        <f t="shared" si="11"/>
        <v>50.31</v>
      </c>
      <c r="I80" s="19">
        <f t="shared" si="11"/>
        <v>51.22</v>
      </c>
      <c r="J80" s="19">
        <f t="shared" si="11"/>
        <v>410.32</v>
      </c>
      <c r="K80" s="19">
        <f t="shared" si="11"/>
        <v>486.78000000000003</v>
      </c>
    </row>
    <row r="81" spans="1:11" x14ac:dyDescent="0.25">
      <c r="A81" s="19" t="s">
        <v>145</v>
      </c>
      <c r="B81" s="23"/>
      <c r="C81" s="23"/>
      <c r="D81" s="19"/>
      <c r="E81" s="19"/>
      <c r="F81" s="19"/>
      <c r="G81" s="19"/>
      <c r="H81" s="19"/>
      <c r="I81" s="19"/>
      <c r="J81" s="19"/>
      <c r="K81" s="19"/>
    </row>
    <row r="82" spans="1:11" x14ac:dyDescent="0.25">
      <c r="A82" s="24" t="s">
        <v>21</v>
      </c>
      <c r="B82" s="25">
        <v>150</v>
      </c>
      <c r="C82" s="25">
        <v>140</v>
      </c>
      <c r="D82" s="19">
        <v>1.35</v>
      </c>
      <c r="E82" s="19">
        <v>1.26</v>
      </c>
      <c r="F82" s="19">
        <v>0.3</v>
      </c>
      <c r="G82" s="19">
        <v>0.28000000000000003</v>
      </c>
      <c r="H82" s="19">
        <v>12.15</v>
      </c>
      <c r="I82" s="19">
        <v>11.34</v>
      </c>
      <c r="J82" s="19">
        <v>64.5</v>
      </c>
      <c r="K82" s="19">
        <v>60.2</v>
      </c>
    </row>
    <row r="83" spans="1:11" x14ac:dyDescent="0.25">
      <c r="A83" s="22" t="s">
        <v>11</v>
      </c>
      <c r="B83" s="23">
        <v>0.02</v>
      </c>
      <c r="C83" s="23">
        <v>0.02</v>
      </c>
      <c r="D83" s="19">
        <v>0.13</v>
      </c>
      <c r="E83" s="19">
        <v>0.16</v>
      </c>
      <c r="F83" s="19">
        <v>0.03</v>
      </c>
      <c r="G83" s="19">
        <v>0.03</v>
      </c>
      <c r="H83" s="19">
        <v>14.67</v>
      </c>
      <c r="I83" s="19">
        <v>17.61</v>
      </c>
      <c r="J83" s="19">
        <v>60.26</v>
      </c>
      <c r="K83" s="19">
        <v>72.3</v>
      </c>
    </row>
    <row r="84" spans="1:11" x14ac:dyDescent="0.25">
      <c r="A84" s="19" t="s">
        <v>12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1:11" x14ac:dyDescent="0.25">
      <c r="A85" s="24" t="s">
        <v>138</v>
      </c>
      <c r="B85" s="15">
        <v>30</v>
      </c>
      <c r="C85" s="15">
        <v>40</v>
      </c>
      <c r="D85" s="15">
        <v>0.33</v>
      </c>
      <c r="E85" s="15">
        <v>0.44</v>
      </c>
      <c r="F85" s="15">
        <v>0.06</v>
      </c>
      <c r="G85" s="15">
        <v>0.08</v>
      </c>
      <c r="H85" s="15">
        <v>1.1399999999999999</v>
      </c>
      <c r="I85" s="15">
        <v>1.52</v>
      </c>
      <c r="J85" s="15">
        <v>7.2</v>
      </c>
      <c r="K85" s="15">
        <v>9.6</v>
      </c>
    </row>
    <row r="86" spans="1:11" ht="14.25" customHeight="1" x14ac:dyDescent="0.25">
      <c r="A86" s="14" t="s">
        <v>106</v>
      </c>
      <c r="B86" s="15">
        <v>150</v>
      </c>
      <c r="C86" s="15">
        <v>200</v>
      </c>
      <c r="D86" s="15">
        <v>1.06</v>
      </c>
      <c r="E86" s="15">
        <v>1.87</v>
      </c>
      <c r="F86" s="15">
        <v>1.33</v>
      </c>
      <c r="G86" s="15">
        <v>1.78</v>
      </c>
      <c r="H86" s="15">
        <v>12.03</v>
      </c>
      <c r="I86" s="15">
        <v>16.95</v>
      </c>
      <c r="J86" s="15">
        <v>60.24</v>
      </c>
      <c r="K86" s="15">
        <v>89.64</v>
      </c>
    </row>
    <row r="87" spans="1:11" x14ac:dyDescent="0.25">
      <c r="A87" s="14" t="s">
        <v>107</v>
      </c>
      <c r="B87" s="15">
        <v>60</v>
      </c>
      <c r="C87" s="15">
        <v>70</v>
      </c>
      <c r="D87" s="15">
        <v>11.28</v>
      </c>
      <c r="E87" s="15">
        <v>13.32</v>
      </c>
      <c r="F87" s="15">
        <v>12.04</v>
      </c>
      <c r="G87" s="15">
        <v>15.45</v>
      </c>
      <c r="H87" s="15">
        <v>4.04</v>
      </c>
      <c r="I87" s="15">
        <v>5.69</v>
      </c>
      <c r="J87" s="15">
        <v>216.53</v>
      </c>
      <c r="K87" s="15">
        <v>251.89</v>
      </c>
    </row>
    <row r="88" spans="1:11" x14ac:dyDescent="0.25">
      <c r="A88" s="14" t="s">
        <v>39</v>
      </c>
      <c r="B88" s="15">
        <v>100</v>
      </c>
      <c r="C88" s="15">
        <v>130</v>
      </c>
      <c r="D88" s="15">
        <v>2.1800000000000002</v>
      </c>
      <c r="E88" s="15">
        <v>2.81</v>
      </c>
      <c r="F88" s="15">
        <v>3.35</v>
      </c>
      <c r="G88" s="15">
        <v>4</v>
      </c>
      <c r="H88" s="15">
        <v>9.27</v>
      </c>
      <c r="I88" s="15">
        <v>12.82</v>
      </c>
      <c r="J88" s="15">
        <v>76.27</v>
      </c>
      <c r="K88" s="15">
        <v>99.34</v>
      </c>
    </row>
    <row r="89" spans="1:11" x14ac:dyDescent="0.25">
      <c r="A89" s="14" t="s">
        <v>40</v>
      </c>
      <c r="B89" s="15">
        <v>150</v>
      </c>
      <c r="C89" s="15">
        <v>200</v>
      </c>
      <c r="D89" s="15">
        <v>0.11</v>
      </c>
      <c r="E89" s="15">
        <v>0.14000000000000001</v>
      </c>
      <c r="F89" s="15">
        <v>0.11</v>
      </c>
      <c r="G89" s="15">
        <v>0.14000000000000001</v>
      </c>
      <c r="H89" s="15">
        <v>17.12</v>
      </c>
      <c r="I89" s="15">
        <v>22.49</v>
      </c>
      <c r="J89" s="15">
        <v>66.56</v>
      </c>
      <c r="K89" s="15">
        <v>88.74</v>
      </c>
    </row>
    <row r="90" spans="1:11" x14ac:dyDescent="0.25">
      <c r="A90" s="20" t="s">
        <v>14</v>
      </c>
      <c r="B90" s="15">
        <v>40</v>
      </c>
      <c r="C90" s="15">
        <v>60</v>
      </c>
      <c r="D90" s="15">
        <v>2.2400000000000002</v>
      </c>
      <c r="E90" s="15">
        <v>3.56</v>
      </c>
      <c r="F90" s="15">
        <v>0.48</v>
      </c>
      <c r="G90" s="15">
        <v>0.72</v>
      </c>
      <c r="H90" s="15">
        <v>15.36</v>
      </c>
      <c r="I90" s="15">
        <v>20.94</v>
      </c>
      <c r="J90" s="15">
        <v>69.599999999999994</v>
      </c>
      <c r="K90" s="15">
        <v>104.4</v>
      </c>
    </row>
    <row r="91" spans="1:11" x14ac:dyDescent="0.25">
      <c r="A91" s="22" t="s">
        <v>11</v>
      </c>
      <c r="B91" s="23">
        <v>0.28999999999999998</v>
      </c>
      <c r="C91" s="23">
        <v>0.3</v>
      </c>
      <c r="D91" s="19">
        <f>D85+D86+D87+D89+D90</f>
        <v>15.02</v>
      </c>
      <c r="E91" s="19">
        <f>E85+E86+E87+E89+E90</f>
        <v>19.330000000000002</v>
      </c>
      <c r="F91" s="19">
        <f t="shared" ref="F91:K91" si="12">F85+F86+F87+F88+F89+F90</f>
        <v>17.37</v>
      </c>
      <c r="G91" s="19">
        <f t="shared" si="12"/>
        <v>22.169999999999998</v>
      </c>
      <c r="H91" s="19">
        <f t="shared" si="12"/>
        <v>58.96</v>
      </c>
      <c r="I91" s="19">
        <f t="shared" si="12"/>
        <v>80.41</v>
      </c>
      <c r="J91" s="19">
        <f t="shared" si="12"/>
        <v>496.4</v>
      </c>
      <c r="K91" s="19">
        <f t="shared" si="12"/>
        <v>643.61</v>
      </c>
    </row>
    <row r="92" spans="1:11" x14ac:dyDescent="0.25">
      <c r="A92" s="19" t="s">
        <v>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 x14ac:dyDescent="0.25">
      <c r="A93" s="20" t="s">
        <v>93</v>
      </c>
      <c r="B93" s="15" t="s">
        <v>99</v>
      </c>
      <c r="C93" s="15" t="s">
        <v>108</v>
      </c>
      <c r="D93" s="15">
        <v>18.38</v>
      </c>
      <c r="E93" s="15">
        <v>20.34</v>
      </c>
      <c r="F93" s="15">
        <v>8.08</v>
      </c>
      <c r="G93" s="15">
        <v>10.58</v>
      </c>
      <c r="H93" s="15">
        <v>20.25</v>
      </c>
      <c r="I93" s="15">
        <v>23.95</v>
      </c>
      <c r="J93" s="15">
        <v>225.33</v>
      </c>
      <c r="K93" s="15">
        <v>264.32</v>
      </c>
    </row>
    <row r="94" spans="1:11" x14ac:dyDescent="0.25">
      <c r="A94" s="14" t="s">
        <v>16</v>
      </c>
      <c r="B94" s="15">
        <v>150</v>
      </c>
      <c r="C94" s="15">
        <v>200</v>
      </c>
      <c r="D94" s="15">
        <v>4.09</v>
      </c>
      <c r="E94" s="15">
        <v>6.12</v>
      </c>
      <c r="F94" s="15">
        <v>3.66</v>
      </c>
      <c r="G94" s="15">
        <v>5.28</v>
      </c>
      <c r="H94" s="15">
        <v>7.6</v>
      </c>
      <c r="I94" s="15">
        <v>10.130000000000001</v>
      </c>
      <c r="J94" s="15">
        <v>85.48</v>
      </c>
      <c r="K94" s="15">
        <v>113.94</v>
      </c>
    </row>
    <row r="95" spans="1:11" x14ac:dyDescent="0.25">
      <c r="A95" s="14" t="s">
        <v>94</v>
      </c>
      <c r="B95" s="15">
        <v>20</v>
      </c>
      <c r="C95" s="15">
        <v>30</v>
      </c>
      <c r="D95" s="15">
        <v>2.08</v>
      </c>
      <c r="E95" s="15">
        <v>3.12</v>
      </c>
      <c r="F95" s="15">
        <v>0.68</v>
      </c>
      <c r="G95" s="15">
        <v>1.2</v>
      </c>
      <c r="H95" s="15">
        <v>9.9</v>
      </c>
      <c r="I95" s="15">
        <v>14.85</v>
      </c>
      <c r="J95" s="15">
        <v>54</v>
      </c>
      <c r="K95" s="15">
        <v>81</v>
      </c>
    </row>
    <row r="96" spans="1:11" x14ac:dyDescent="0.25">
      <c r="A96" s="22" t="s">
        <v>11</v>
      </c>
      <c r="B96" s="23">
        <v>0.36</v>
      </c>
      <c r="C96" s="23">
        <v>0.33</v>
      </c>
      <c r="D96" s="19">
        <f>D93+D94+D95</f>
        <v>24.549999999999997</v>
      </c>
      <c r="E96" s="19">
        <f t="shared" ref="E96:K96" si="13">E93+E94+E95</f>
        <v>29.580000000000002</v>
      </c>
      <c r="F96" s="19">
        <f t="shared" si="13"/>
        <v>12.42</v>
      </c>
      <c r="G96" s="19">
        <f t="shared" si="13"/>
        <v>17.059999999999999</v>
      </c>
      <c r="H96" s="19">
        <f t="shared" si="13"/>
        <v>37.75</v>
      </c>
      <c r="I96" s="19">
        <f t="shared" si="13"/>
        <v>48.93</v>
      </c>
      <c r="J96" s="19">
        <f t="shared" si="13"/>
        <v>364.81</v>
      </c>
      <c r="K96" s="19">
        <f t="shared" si="13"/>
        <v>459.26</v>
      </c>
    </row>
    <row r="97" spans="1:11" x14ac:dyDescent="0.25">
      <c r="A97" s="19" t="s">
        <v>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x14ac:dyDescent="0.25">
      <c r="A98" s="14" t="s">
        <v>42</v>
      </c>
      <c r="B98" s="15">
        <v>115</v>
      </c>
      <c r="C98" s="15">
        <v>115</v>
      </c>
      <c r="D98" s="15">
        <v>2.2599999999999998</v>
      </c>
      <c r="E98" s="15">
        <v>2.2599999999999998</v>
      </c>
      <c r="F98" s="15">
        <v>7.5</v>
      </c>
      <c r="G98" s="15">
        <v>7.5</v>
      </c>
      <c r="H98" s="15">
        <v>7.54</v>
      </c>
      <c r="I98" s="15">
        <v>7.54</v>
      </c>
      <c r="J98" s="15">
        <v>124.87</v>
      </c>
      <c r="K98" s="15">
        <v>124.87</v>
      </c>
    </row>
    <row r="99" spans="1:11" x14ac:dyDescent="0.25">
      <c r="A99" s="20" t="s">
        <v>43</v>
      </c>
      <c r="B99" s="15">
        <v>20</v>
      </c>
      <c r="C99" s="15"/>
      <c r="D99" s="15">
        <v>1.22</v>
      </c>
      <c r="E99" s="15"/>
      <c r="F99" s="15">
        <v>1.04</v>
      </c>
      <c r="G99" s="15"/>
      <c r="H99" s="15">
        <v>3.68</v>
      </c>
      <c r="I99" s="15"/>
      <c r="J99" s="15">
        <v>41.2</v>
      </c>
      <c r="K99" s="15"/>
    </row>
    <row r="100" spans="1:11" x14ac:dyDescent="0.25">
      <c r="A100" s="20" t="s">
        <v>33</v>
      </c>
      <c r="B100" s="15">
        <v>150</v>
      </c>
      <c r="C100" s="15"/>
      <c r="D100" s="15">
        <v>0.04</v>
      </c>
      <c r="E100" s="15"/>
      <c r="F100" s="15">
        <v>0.01</v>
      </c>
      <c r="G100" s="15"/>
      <c r="H100" s="15">
        <v>2.58</v>
      </c>
      <c r="I100" s="15"/>
      <c r="J100" s="15">
        <v>31.89</v>
      </c>
      <c r="K100" s="15"/>
    </row>
    <row r="101" spans="1:11" ht="12.75" customHeight="1" x14ac:dyDescent="0.25">
      <c r="A101" s="20" t="s">
        <v>44</v>
      </c>
      <c r="B101" s="15"/>
      <c r="C101" s="15">
        <v>180</v>
      </c>
      <c r="D101" s="15"/>
      <c r="E101" s="15">
        <v>6.08</v>
      </c>
      <c r="F101" s="15"/>
      <c r="G101" s="15">
        <v>4.5</v>
      </c>
      <c r="H101" s="15"/>
      <c r="I101" s="15">
        <v>3.65</v>
      </c>
      <c r="J101" s="15"/>
      <c r="K101" s="15">
        <v>132.65</v>
      </c>
    </row>
    <row r="102" spans="1:11" x14ac:dyDescent="0.25">
      <c r="A102" s="22" t="s">
        <v>11</v>
      </c>
      <c r="B102" s="23">
        <v>0.14000000000000001</v>
      </c>
      <c r="C102" s="23">
        <v>0.16</v>
      </c>
      <c r="D102" s="19">
        <f>D98+D99+D100+D101</f>
        <v>3.5199999999999996</v>
      </c>
      <c r="E102" s="19">
        <f t="shared" ref="E102:K102" si="14">E98+E99+E100+E101</f>
        <v>8.34</v>
      </c>
      <c r="F102" s="19">
        <f t="shared" si="14"/>
        <v>8.5499999999999989</v>
      </c>
      <c r="G102" s="19">
        <f t="shared" si="14"/>
        <v>12</v>
      </c>
      <c r="H102" s="19">
        <f t="shared" si="14"/>
        <v>13.8</v>
      </c>
      <c r="I102" s="19">
        <f t="shared" si="14"/>
        <v>11.19</v>
      </c>
      <c r="J102" s="19">
        <f t="shared" si="14"/>
        <v>197.95999999999998</v>
      </c>
      <c r="K102" s="19">
        <f t="shared" si="14"/>
        <v>257.52</v>
      </c>
    </row>
    <row r="103" spans="1:11" x14ac:dyDescent="0.25">
      <c r="A103" s="22" t="s">
        <v>22</v>
      </c>
      <c r="B103" s="23">
        <v>1</v>
      </c>
      <c r="C103" s="23">
        <v>1</v>
      </c>
      <c r="D103" s="19">
        <f t="shared" ref="D103:K103" si="15">D80+D82+D91+D96+D102</f>
        <v>54.089999999999989</v>
      </c>
      <c r="E103" s="19">
        <f t="shared" si="15"/>
        <v>74.430000000000007</v>
      </c>
      <c r="F103" s="19">
        <f t="shared" si="15"/>
        <v>53.46</v>
      </c>
      <c r="G103" s="19">
        <f t="shared" si="15"/>
        <v>69.28</v>
      </c>
      <c r="H103" s="19">
        <f t="shared" si="15"/>
        <v>172.97000000000003</v>
      </c>
      <c r="I103" s="19">
        <f t="shared" si="15"/>
        <v>203.09</v>
      </c>
      <c r="J103" s="19">
        <f t="shared" si="15"/>
        <v>1533.99</v>
      </c>
      <c r="K103" s="19">
        <f t="shared" si="15"/>
        <v>1907.3700000000001</v>
      </c>
    </row>
    <row r="104" spans="1:11" x14ac:dyDescent="0.25">
      <c r="A104" s="22" t="s">
        <v>23</v>
      </c>
      <c r="B104" s="20"/>
      <c r="C104" s="20"/>
      <c r="D104" s="19">
        <v>1</v>
      </c>
      <c r="E104" s="19">
        <v>1</v>
      </c>
      <c r="F104" s="29">
        <f>F103/D103</f>
        <v>0.98835274542429308</v>
      </c>
      <c r="G104" s="29">
        <f>G103/E103</f>
        <v>0.93080747010613996</v>
      </c>
      <c r="H104" s="29">
        <f>H103/D103</f>
        <v>3.1978184507302654</v>
      </c>
      <c r="I104" s="29">
        <f>I103/E103</f>
        <v>2.7286040575036945</v>
      </c>
      <c r="J104" s="19"/>
      <c r="K104" s="19"/>
    </row>
    <row r="105" spans="1:11" x14ac:dyDescent="0.25">
      <c r="A105" s="44" t="s">
        <v>49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 x14ac:dyDescent="0.25">
      <c r="A106" s="48" t="s">
        <v>25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</row>
    <row r="107" spans="1:11" x14ac:dyDescent="0.25">
      <c r="A107" s="43" t="s">
        <v>0</v>
      </c>
      <c r="B107" s="43" t="s">
        <v>1</v>
      </c>
      <c r="C107" s="43"/>
      <c r="D107" s="43" t="s">
        <v>2</v>
      </c>
      <c r="E107" s="43"/>
      <c r="F107" s="43" t="s">
        <v>3</v>
      </c>
      <c r="G107" s="43"/>
      <c r="H107" s="43" t="s">
        <v>4</v>
      </c>
      <c r="I107" s="43"/>
      <c r="J107" s="43" t="s">
        <v>5</v>
      </c>
      <c r="K107" s="43"/>
    </row>
    <row r="108" spans="1:11" x14ac:dyDescent="0.25">
      <c r="A108" s="43"/>
      <c r="B108" s="19" t="s">
        <v>6</v>
      </c>
      <c r="C108" s="19" t="s">
        <v>7</v>
      </c>
      <c r="D108" s="19" t="s">
        <v>6</v>
      </c>
      <c r="E108" s="19" t="s">
        <v>7</v>
      </c>
      <c r="F108" s="19" t="s">
        <v>6</v>
      </c>
      <c r="G108" s="19" t="s">
        <v>7</v>
      </c>
      <c r="H108" s="19" t="s">
        <v>6</v>
      </c>
      <c r="I108" s="19" t="s">
        <v>7</v>
      </c>
      <c r="J108" s="19" t="s">
        <v>6</v>
      </c>
      <c r="K108" s="19" t="s">
        <v>7</v>
      </c>
    </row>
    <row r="109" spans="1:11" x14ac:dyDescent="0.25">
      <c r="A109" s="19" t="s">
        <v>8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1:11" x14ac:dyDescent="0.25">
      <c r="A110" s="20" t="s">
        <v>86</v>
      </c>
      <c r="B110" s="15">
        <v>130</v>
      </c>
      <c r="C110" s="15">
        <v>140</v>
      </c>
      <c r="D110" s="15">
        <v>6.45</v>
      </c>
      <c r="E110" s="15">
        <v>6.96</v>
      </c>
      <c r="F110" s="15">
        <v>5.57</v>
      </c>
      <c r="G110" s="15">
        <v>5.98</v>
      </c>
      <c r="H110" s="15">
        <v>25.2</v>
      </c>
      <c r="I110" s="15">
        <v>27.11</v>
      </c>
      <c r="J110" s="15">
        <v>177.18</v>
      </c>
      <c r="K110" s="15">
        <v>190.53</v>
      </c>
    </row>
    <row r="111" spans="1:11" x14ac:dyDescent="0.25">
      <c r="A111" s="20" t="s">
        <v>84</v>
      </c>
      <c r="B111" s="15">
        <v>150</v>
      </c>
      <c r="C111" s="15">
        <v>200</v>
      </c>
      <c r="D111" s="15">
        <v>2.91</v>
      </c>
      <c r="E111" s="15">
        <v>3.45</v>
      </c>
      <c r="F111" s="15">
        <v>2.33</v>
      </c>
      <c r="G111" s="15">
        <v>2.73</v>
      </c>
      <c r="H111" s="15">
        <v>14.37</v>
      </c>
      <c r="I111" s="15">
        <v>22.65</v>
      </c>
      <c r="J111" s="15">
        <v>91.07</v>
      </c>
      <c r="K111" s="15">
        <v>130.82</v>
      </c>
    </row>
    <row r="112" spans="1:11" x14ac:dyDescent="0.25">
      <c r="A112" s="20" t="s">
        <v>29</v>
      </c>
      <c r="B112" s="15">
        <v>25</v>
      </c>
      <c r="C112" s="15">
        <v>35</v>
      </c>
      <c r="D112" s="15">
        <v>3.53</v>
      </c>
      <c r="E112" s="15">
        <v>6.36</v>
      </c>
      <c r="F112" s="15">
        <v>4.3099999999999996</v>
      </c>
      <c r="G112" s="15">
        <v>7.76</v>
      </c>
      <c r="H112" s="15">
        <v>7.72</v>
      </c>
      <c r="I112" s="15">
        <v>13.9</v>
      </c>
      <c r="J112" s="15">
        <v>83.7</v>
      </c>
      <c r="K112" s="15">
        <v>150.66</v>
      </c>
    </row>
    <row r="113" spans="1:11" x14ac:dyDescent="0.25">
      <c r="A113" s="22" t="s">
        <v>11</v>
      </c>
      <c r="B113" s="23">
        <v>0.24</v>
      </c>
      <c r="C113" s="23">
        <v>0.24</v>
      </c>
      <c r="D113" s="19">
        <f>D110+D112+D112</f>
        <v>13.51</v>
      </c>
      <c r="E113" s="19">
        <f t="shared" ref="E113:K113" si="16">E110+E112+E112</f>
        <v>19.68</v>
      </c>
      <c r="F113" s="19">
        <f t="shared" si="16"/>
        <v>14.189999999999998</v>
      </c>
      <c r="G113" s="19">
        <f t="shared" si="16"/>
        <v>21.5</v>
      </c>
      <c r="H113" s="19">
        <f t="shared" si="16"/>
        <v>40.64</v>
      </c>
      <c r="I113" s="19">
        <f t="shared" si="16"/>
        <v>54.91</v>
      </c>
      <c r="J113" s="19">
        <f t="shared" si="16"/>
        <v>344.58</v>
      </c>
      <c r="K113" s="19">
        <f t="shared" si="16"/>
        <v>491.85</v>
      </c>
    </row>
    <row r="114" spans="1:11" x14ac:dyDescent="0.25">
      <c r="A114" s="19" t="s">
        <v>145</v>
      </c>
      <c r="B114" s="23"/>
      <c r="C114" s="23"/>
      <c r="D114" s="19"/>
      <c r="E114" s="19"/>
      <c r="F114" s="19"/>
      <c r="G114" s="19"/>
      <c r="H114" s="19"/>
      <c r="I114" s="19"/>
      <c r="J114" s="19"/>
      <c r="K114" s="19"/>
    </row>
    <row r="115" spans="1:11" x14ac:dyDescent="0.25">
      <c r="A115" s="24" t="s">
        <v>82</v>
      </c>
      <c r="B115" s="25">
        <v>80</v>
      </c>
      <c r="C115" s="25">
        <v>100</v>
      </c>
      <c r="D115" s="19">
        <v>0.24</v>
      </c>
      <c r="E115" s="19">
        <v>0.3</v>
      </c>
      <c r="F115" s="19"/>
      <c r="G115" s="19"/>
      <c r="H115" s="19">
        <v>8.8000000000000007</v>
      </c>
      <c r="I115" s="19">
        <v>11</v>
      </c>
      <c r="J115" s="19">
        <v>36</v>
      </c>
      <c r="K115" s="19">
        <v>45</v>
      </c>
    </row>
    <row r="116" spans="1:11" x14ac:dyDescent="0.25">
      <c r="A116" s="22" t="s">
        <v>11</v>
      </c>
      <c r="B116" s="23">
        <v>0.02</v>
      </c>
      <c r="C116" s="23">
        <v>0.02</v>
      </c>
      <c r="D116" s="19">
        <v>0.24</v>
      </c>
      <c r="E116" s="19">
        <v>0.3</v>
      </c>
      <c r="F116" s="19"/>
      <c r="G116" s="19"/>
      <c r="H116" s="19">
        <v>8.8000000000000007</v>
      </c>
      <c r="I116" s="19">
        <v>11</v>
      </c>
      <c r="J116" s="19">
        <v>36</v>
      </c>
      <c r="K116" s="19">
        <v>45</v>
      </c>
    </row>
    <row r="117" spans="1:11" x14ac:dyDescent="0.25">
      <c r="A117" s="19" t="s">
        <v>12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x14ac:dyDescent="0.25">
      <c r="A118" s="27" t="s">
        <v>139</v>
      </c>
      <c r="B118" s="26">
        <v>40</v>
      </c>
      <c r="C118" s="26">
        <v>50</v>
      </c>
      <c r="D118" s="26">
        <v>0.38</v>
      </c>
      <c r="E118" s="26">
        <v>0.5</v>
      </c>
      <c r="F118" s="26">
        <v>2.06</v>
      </c>
      <c r="G118" s="26">
        <v>2.58</v>
      </c>
      <c r="H118" s="26">
        <v>1.42</v>
      </c>
      <c r="I118" s="26">
        <v>1.92</v>
      </c>
      <c r="J118" s="26">
        <v>26.26</v>
      </c>
      <c r="K118" s="26">
        <v>33.61</v>
      </c>
    </row>
    <row r="119" spans="1:11" x14ac:dyDescent="0.25">
      <c r="A119" s="14" t="s">
        <v>109</v>
      </c>
      <c r="B119" s="15" t="s">
        <v>88</v>
      </c>
      <c r="C119" s="15"/>
      <c r="D119" s="15">
        <v>1.1499999999999999</v>
      </c>
      <c r="E119" s="15"/>
      <c r="F119" s="15">
        <v>2.88</v>
      </c>
      <c r="G119" s="15"/>
      <c r="H119" s="15">
        <v>7.44</v>
      </c>
      <c r="I119" s="15"/>
      <c r="J119" s="15">
        <v>62.08</v>
      </c>
      <c r="K119" s="15"/>
    </row>
    <row r="120" spans="1:11" ht="25.5" x14ac:dyDescent="0.25">
      <c r="A120" s="14" t="s">
        <v>110</v>
      </c>
      <c r="B120" s="15"/>
      <c r="C120" s="15" t="s">
        <v>30</v>
      </c>
      <c r="D120" s="15"/>
      <c r="E120" s="15">
        <v>6.36</v>
      </c>
      <c r="F120" s="15"/>
      <c r="G120" s="15">
        <v>5.4</v>
      </c>
      <c r="H120" s="15"/>
      <c r="I120" s="15">
        <v>9.99</v>
      </c>
      <c r="J120" s="15"/>
      <c r="K120" s="15">
        <v>116.45</v>
      </c>
    </row>
    <row r="121" spans="1:11" x14ac:dyDescent="0.25">
      <c r="A121" s="14" t="s">
        <v>74</v>
      </c>
      <c r="B121" s="15">
        <v>50</v>
      </c>
      <c r="C121" s="15">
        <v>60</v>
      </c>
      <c r="D121" s="15">
        <v>6.93</v>
      </c>
      <c r="E121" s="15">
        <v>7.4</v>
      </c>
      <c r="F121" s="15">
        <v>1.68</v>
      </c>
      <c r="G121" s="15">
        <v>1.77</v>
      </c>
      <c r="H121" s="15">
        <v>4.22</v>
      </c>
      <c r="I121" s="15">
        <v>4.5599999999999996</v>
      </c>
      <c r="J121" s="15">
        <v>59.69</v>
      </c>
      <c r="K121" s="15">
        <v>71.709999999999994</v>
      </c>
    </row>
    <row r="122" spans="1:11" x14ac:dyDescent="0.25">
      <c r="A122" s="14" t="s">
        <v>46</v>
      </c>
      <c r="B122" s="15">
        <v>100</v>
      </c>
      <c r="C122" s="15">
        <v>140</v>
      </c>
      <c r="D122" s="15">
        <v>1.93</v>
      </c>
      <c r="E122" s="15">
        <v>3.05</v>
      </c>
      <c r="F122" s="15">
        <v>2.74</v>
      </c>
      <c r="G122" s="15">
        <v>4.4000000000000004</v>
      </c>
      <c r="H122" s="15">
        <v>13.9</v>
      </c>
      <c r="I122" s="15">
        <v>23.79</v>
      </c>
      <c r="J122" s="15">
        <v>86.03</v>
      </c>
      <c r="K122" s="15">
        <v>147.51</v>
      </c>
    </row>
    <row r="123" spans="1:11" x14ac:dyDescent="0.25">
      <c r="A123" s="27" t="s">
        <v>87</v>
      </c>
      <c r="B123" s="31">
        <v>150</v>
      </c>
      <c r="C123" s="31">
        <v>200</v>
      </c>
      <c r="D123" s="31">
        <v>0.44</v>
      </c>
      <c r="E123" s="31">
        <v>0.57999999999999996</v>
      </c>
      <c r="F123" s="31">
        <v>0.09</v>
      </c>
      <c r="G123" s="31">
        <v>0.12</v>
      </c>
      <c r="H123" s="31">
        <v>18.170000000000002</v>
      </c>
      <c r="I123" s="31">
        <v>24.23</v>
      </c>
      <c r="J123" s="31">
        <v>72.7</v>
      </c>
      <c r="K123" s="31">
        <v>96.91</v>
      </c>
    </row>
    <row r="124" spans="1:11" ht="17.25" customHeight="1" x14ac:dyDescent="0.25">
      <c r="A124" s="20" t="s">
        <v>14</v>
      </c>
      <c r="B124" s="15">
        <v>40</v>
      </c>
      <c r="C124" s="15">
        <v>60</v>
      </c>
      <c r="D124" s="15">
        <v>2.64</v>
      </c>
      <c r="E124" s="15">
        <v>3.96</v>
      </c>
      <c r="F124" s="15">
        <v>0.48</v>
      </c>
      <c r="G124" s="15">
        <v>0.72</v>
      </c>
      <c r="H124" s="15">
        <v>13.96</v>
      </c>
      <c r="I124" s="15">
        <v>20.04</v>
      </c>
      <c r="J124" s="15">
        <v>69.599999999999994</v>
      </c>
      <c r="K124" s="15">
        <v>104.4</v>
      </c>
    </row>
    <row r="125" spans="1:11" ht="17.25" customHeight="1" x14ac:dyDescent="0.25">
      <c r="A125" s="22" t="s">
        <v>11</v>
      </c>
      <c r="B125" s="23">
        <v>0.3</v>
      </c>
      <c r="C125" s="23">
        <v>0.31</v>
      </c>
      <c r="D125" s="19">
        <f>D118+D119+D121+D122+D123+D124</f>
        <v>13.469999999999999</v>
      </c>
      <c r="E125" s="19">
        <f t="shared" ref="E125:K125" si="17">E118+E119+E121+E122+E123+E124</f>
        <v>15.489999999999998</v>
      </c>
      <c r="F125" s="19">
        <f t="shared" si="17"/>
        <v>9.93</v>
      </c>
      <c r="G125" s="19">
        <f t="shared" si="17"/>
        <v>9.59</v>
      </c>
      <c r="H125" s="19">
        <f t="shared" si="17"/>
        <v>59.11</v>
      </c>
      <c r="I125" s="19">
        <f t="shared" si="17"/>
        <v>74.539999999999992</v>
      </c>
      <c r="J125" s="19">
        <f t="shared" si="17"/>
        <v>376.36</v>
      </c>
      <c r="K125" s="19">
        <f t="shared" si="17"/>
        <v>454.14</v>
      </c>
    </row>
    <row r="126" spans="1:11" x14ac:dyDescent="0.25">
      <c r="A126" s="19" t="s">
        <v>15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 x14ac:dyDescent="0.25">
      <c r="A127" s="14" t="s">
        <v>111</v>
      </c>
      <c r="B127" s="15">
        <v>50</v>
      </c>
      <c r="C127" s="15">
        <v>70</v>
      </c>
      <c r="D127" s="15">
        <v>8.4499999999999993</v>
      </c>
      <c r="E127" s="15">
        <v>12.79</v>
      </c>
      <c r="F127" s="15">
        <v>4.43</v>
      </c>
      <c r="G127" s="15">
        <v>8.48</v>
      </c>
      <c r="H127" s="15">
        <v>5.16</v>
      </c>
      <c r="I127" s="15">
        <v>12.3</v>
      </c>
      <c r="J127" s="15">
        <v>94.4</v>
      </c>
      <c r="K127" s="15">
        <v>177.15</v>
      </c>
    </row>
    <row r="128" spans="1:11" x14ac:dyDescent="0.25">
      <c r="A128" s="14" t="s">
        <v>112</v>
      </c>
      <c r="B128" s="15">
        <v>100</v>
      </c>
      <c r="C128" s="15">
        <v>120</v>
      </c>
      <c r="D128" s="15">
        <v>2.65</v>
      </c>
      <c r="E128" s="15">
        <v>3.2</v>
      </c>
      <c r="F128" s="15">
        <v>2.97</v>
      </c>
      <c r="G128" s="15">
        <v>3.51</v>
      </c>
      <c r="H128" s="15">
        <v>13.29</v>
      </c>
      <c r="I128" s="15">
        <v>15.95</v>
      </c>
      <c r="J128" s="15">
        <v>90.03</v>
      </c>
      <c r="K128" s="15">
        <v>107.42</v>
      </c>
    </row>
    <row r="129" spans="1:11" x14ac:dyDescent="0.25">
      <c r="A129" s="20" t="s">
        <v>27</v>
      </c>
      <c r="B129" s="15"/>
      <c r="C129" s="15">
        <v>200</v>
      </c>
      <c r="D129" s="15"/>
      <c r="E129" s="15">
        <v>3.13</v>
      </c>
      <c r="F129" s="15"/>
      <c r="G129" s="15">
        <v>2.31</v>
      </c>
      <c r="H129" s="15"/>
      <c r="I129" s="15">
        <v>20.46</v>
      </c>
      <c r="J129" s="15"/>
      <c r="K129" s="15">
        <v>116.73</v>
      </c>
    </row>
    <row r="130" spans="1:11" x14ac:dyDescent="0.25">
      <c r="A130" s="20" t="s">
        <v>33</v>
      </c>
      <c r="B130" s="15">
        <v>150</v>
      </c>
      <c r="C130" s="15"/>
      <c r="D130" s="15">
        <v>0.03</v>
      </c>
      <c r="E130" s="15"/>
      <c r="F130" s="15">
        <v>0.01</v>
      </c>
      <c r="G130" s="15"/>
      <c r="H130" s="15">
        <v>7.5</v>
      </c>
      <c r="I130" s="15"/>
      <c r="J130" s="15">
        <v>30.13</v>
      </c>
      <c r="K130" s="15"/>
    </row>
    <row r="131" spans="1:11" x14ac:dyDescent="0.25">
      <c r="A131" s="20" t="s">
        <v>14</v>
      </c>
      <c r="B131" s="15">
        <v>20</v>
      </c>
      <c r="C131" s="15">
        <v>20</v>
      </c>
      <c r="D131" s="15">
        <v>1.32</v>
      </c>
      <c r="E131" s="15">
        <v>1.32</v>
      </c>
      <c r="F131" s="15">
        <v>0.24</v>
      </c>
      <c r="G131" s="15">
        <v>0.24</v>
      </c>
      <c r="H131" s="15">
        <v>6.68</v>
      </c>
      <c r="I131" s="15">
        <v>6.68</v>
      </c>
      <c r="J131" s="15">
        <v>34.799999999999997</v>
      </c>
      <c r="K131" s="15">
        <v>34.799999999999997</v>
      </c>
    </row>
    <row r="132" spans="1:11" x14ac:dyDescent="0.25">
      <c r="A132" s="20" t="s">
        <v>28</v>
      </c>
      <c r="B132" s="15">
        <v>20</v>
      </c>
      <c r="C132" s="15">
        <v>40</v>
      </c>
      <c r="D132" s="15">
        <v>2.08</v>
      </c>
      <c r="E132" s="15">
        <v>4.16</v>
      </c>
      <c r="F132" s="15">
        <v>0.68</v>
      </c>
      <c r="G132" s="15">
        <v>1.36</v>
      </c>
      <c r="H132" s="15">
        <v>9.9</v>
      </c>
      <c r="I132" s="15">
        <v>19.8</v>
      </c>
      <c r="J132" s="15">
        <v>54</v>
      </c>
      <c r="K132" s="15">
        <v>108</v>
      </c>
    </row>
    <row r="133" spans="1:11" x14ac:dyDescent="0.25">
      <c r="A133" s="20" t="s">
        <v>21</v>
      </c>
      <c r="B133" s="15">
        <v>100</v>
      </c>
      <c r="C133" s="15">
        <v>140</v>
      </c>
      <c r="D133" s="15">
        <v>0.4</v>
      </c>
      <c r="E133" s="15">
        <v>0.56000000000000005</v>
      </c>
      <c r="F133" s="15">
        <v>0.4</v>
      </c>
      <c r="G133" s="15">
        <v>0.56000000000000005</v>
      </c>
      <c r="H133" s="15">
        <v>9.8000000000000007</v>
      </c>
      <c r="I133" s="15">
        <v>13.72</v>
      </c>
      <c r="J133" s="15">
        <v>47</v>
      </c>
      <c r="K133" s="15">
        <v>65.8</v>
      </c>
    </row>
    <row r="134" spans="1:11" x14ac:dyDescent="0.25">
      <c r="A134" s="22" t="s">
        <v>11</v>
      </c>
      <c r="B134" s="23">
        <v>0.28999999999999998</v>
      </c>
      <c r="C134" s="23">
        <v>0.28000000000000003</v>
      </c>
      <c r="D134" s="19">
        <f>D127+D128+D129+D130+D131+D132+D133</f>
        <v>14.93</v>
      </c>
      <c r="E134" s="19">
        <f t="shared" ref="E134:K134" si="18">E127+E128+E129+E130+E131+E132+E133</f>
        <v>25.159999999999997</v>
      </c>
      <c r="F134" s="19">
        <f t="shared" si="18"/>
        <v>8.73</v>
      </c>
      <c r="G134" s="19">
        <f t="shared" si="18"/>
        <v>16.46</v>
      </c>
      <c r="H134" s="19">
        <f t="shared" si="18"/>
        <v>52.33</v>
      </c>
      <c r="I134" s="19">
        <f t="shared" si="18"/>
        <v>88.91</v>
      </c>
      <c r="J134" s="19">
        <f t="shared" si="18"/>
        <v>350.36</v>
      </c>
      <c r="K134" s="19">
        <f t="shared" si="18"/>
        <v>609.9</v>
      </c>
    </row>
    <row r="135" spans="1:11" x14ac:dyDescent="0.25">
      <c r="A135" s="19" t="s">
        <v>19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 x14ac:dyDescent="0.25">
      <c r="A136" s="20" t="s">
        <v>47</v>
      </c>
      <c r="B136" s="15">
        <v>40</v>
      </c>
      <c r="C136" s="15"/>
      <c r="D136" s="15">
        <v>0.35</v>
      </c>
      <c r="E136" s="15"/>
      <c r="F136" s="15">
        <v>2.82</v>
      </c>
      <c r="G136" s="15"/>
      <c r="H136" s="15">
        <v>21.86</v>
      </c>
      <c r="I136" s="15"/>
      <c r="J136" s="15">
        <v>125.16</v>
      </c>
      <c r="K136" s="15"/>
    </row>
    <row r="137" spans="1:11" x14ac:dyDescent="0.25">
      <c r="A137" s="20" t="s">
        <v>48</v>
      </c>
      <c r="B137" s="15"/>
      <c r="C137" s="15">
        <v>100</v>
      </c>
      <c r="D137" s="15"/>
      <c r="E137" s="15">
        <v>6.4</v>
      </c>
      <c r="F137" s="15"/>
      <c r="G137" s="15">
        <v>8.23</v>
      </c>
      <c r="H137" s="15"/>
      <c r="I137" s="15">
        <v>11.9</v>
      </c>
      <c r="J137" s="15"/>
      <c r="K137" s="15">
        <v>182.98</v>
      </c>
    </row>
    <row r="138" spans="1:11" x14ac:dyDescent="0.25">
      <c r="A138" s="20" t="s">
        <v>41</v>
      </c>
      <c r="B138" s="15">
        <v>150</v>
      </c>
      <c r="C138" s="15"/>
      <c r="D138" s="15">
        <v>0.82</v>
      </c>
      <c r="E138" s="15"/>
      <c r="F138" s="15">
        <v>3.8</v>
      </c>
      <c r="G138" s="15"/>
      <c r="H138" s="15">
        <v>19.95</v>
      </c>
      <c r="I138" s="15"/>
      <c r="J138" s="15">
        <v>107.25</v>
      </c>
      <c r="K138" s="15"/>
    </row>
    <row r="139" spans="1:11" x14ac:dyDescent="0.25">
      <c r="A139" s="20" t="s">
        <v>36</v>
      </c>
      <c r="B139" s="15"/>
      <c r="C139" s="15">
        <v>160</v>
      </c>
      <c r="D139" s="15"/>
      <c r="E139" s="15">
        <v>1.08</v>
      </c>
      <c r="F139" s="15"/>
      <c r="G139" s="15">
        <v>1.76</v>
      </c>
      <c r="H139" s="15"/>
      <c r="I139" s="15">
        <v>16.34</v>
      </c>
      <c r="J139" s="15"/>
      <c r="K139" s="15">
        <v>81.34</v>
      </c>
    </row>
    <row r="140" spans="1:11" x14ac:dyDescent="0.25">
      <c r="A140" s="20" t="s">
        <v>14</v>
      </c>
      <c r="B140" s="15"/>
      <c r="C140" s="15">
        <v>20</v>
      </c>
      <c r="D140" s="15"/>
      <c r="E140" s="15">
        <v>1.22</v>
      </c>
      <c r="F140" s="15"/>
      <c r="G140" s="15">
        <v>0.24</v>
      </c>
      <c r="H140" s="15"/>
      <c r="I140" s="15">
        <v>12.01</v>
      </c>
      <c r="J140" s="15"/>
      <c r="K140" s="15">
        <v>41.2</v>
      </c>
    </row>
    <row r="141" spans="1:11" x14ac:dyDescent="0.25">
      <c r="A141" s="22" t="s">
        <v>11</v>
      </c>
      <c r="B141" s="23">
        <v>0.15</v>
      </c>
      <c r="C141" s="23">
        <v>0.15</v>
      </c>
      <c r="D141" s="19">
        <f>D136+D137+D138+D139+D140</f>
        <v>1.17</v>
      </c>
      <c r="E141" s="19">
        <f t="shared" ref="E141:K141" si="19">E136+E137+E138+E139+E140</f>
        <v>8.7000000000000011</v>
      </c>
      <c r="F141" s="19">
        <f t="shared" si="19"/>
        <v>6.6199999999999992</v>
      </c>
      <c r="G141" s="19">
        <f t="shared" si="19"/>
        <v>10.23</v>
      </c>
      <c r="H141" s="19">
        <f t="shared" si="19"/>
        <v>41.81</v>
      </c>
      <c r="I141" s="19">
        <f t="shared" si="19"/>
        <v>40.25</v>
      </c>
      <c r="J141" s="19">
        <f t="shared" si="19"/>
        <v>232.41</v>
      </c>
      <c r="K141" s="19">
        <f t="shared" si="19"/>
        <v>305.52</v>
      </c>
    </row>
    <row r="142" spans="1:11" x14ac:dyDescent="0.25">
      <c r="A142" s="22" t="s">
        <v>22</v>
      </c>
      <c r="B142" s="23">
        <v>1</v>
      </c>
      <c r="C142" s="23">
        <v>1</v>
      </c>
      <c r="D142" s="19">
        <f t="shared" ref="D142:K142" si="20">D113+D115+D125+D134+D141</f>
        <v>43.32</v>
      </c>
      <c r="E142" s="19">
        <f t="shared" si="20"/>
        <v>69.33</v>
      </c>
      <c r="F142" s="19">
        <f t="shared" si="20"/>
        <v>39.469999999999992</v>
      </c>
      <c r="G142" s="19">
        <f t="shared" si="20"/>
        <v>57.78</v>
      </c>
      <c r="H142" s="19">
        <f t="shared" si="20"/>
        <v>202.69</v>
      </c>
      <c r="I142" s="19">
        <f t="shared" si="20"/>
        <v>269.61</v>
      </c>
      <c r="J142" s="19">
        <f t="shared" si="20"/>
        <v>1339.7100000000003</v>
      </c>
      <c r="K142" s="19">
        <f t="shared" si="20"/>
        <v>1906.4099999999999</v>
      </c>
    </row>
    <row r="143" spans="1:11" x14ac:dyDescent="0.25">
      <c r="A143" s="22" t="s">
        <v>23</v>
      </c>
      <c r="B143" s="20"/>
      <c r="C143" s="20"/>
      <c r="D143" s="19">
        <v>1</v>
      </c>
      <c r="E143" s="19">
        <v>1</v>
      </c>
      <c r="F143" s="29">
        <f>F142/D142</f>
        <v>0.91112650046168031</v>
      </c>
      <c r="G143" s="29">
        <f>G142/E142</f>
        <v>0.83340545218520123</v>
      </c>
      <c r="H143" s="29">
        <f>H142/D142</f>
        <v>4.678901200369344</v>
      </c>
      <c r="I143" s="29">
        <f>I142/E142</f>
        <v>3.8887927304197318</v>
      </c>
      <c r="J143" s="19"/>
      <c r="K143" s="19"/>
    </row>
    <row r="144" spans="1:11" s="18" customFormat="1" ht="15" customHeight="1" x14ac:dyDescent="0.25">
      <c r="A144" s="47" t="s">
        <v>61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1:11" x14ac:dyDescent="0.25">
      <c r="A145" s="48" t="s">
        <v>25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</row>
    <row r="146" spans="1:11" x14ac:dyDescent="0.25">
      <c r="A146" s="43" t="s">
        <v>0</v>
      </c>
      <c r="B146" s="43" t="s">
        <v>1</v>
      </c>
      <c r="C146" s="43"/>
      <c r="D146" s="43" t="s">
        <v>2</v>
      </c>
      <c r="E146" s="43"/>
      <c r="F146" s="43" t="s">
        <v>3</v>
      </c>
      <c r="G146" s="43"/>
      <c r="H146" s="43" t="s">
        <v>4</v>
      </c>
      <c r="I146" s="43"/>
      <c r="J146" s="43" t="s">
        <v>5</v>
      </c>
      <c r="K146" s="43"/>
    </row>
    <row r="147" spans="1:11" x14ac:dyDescent="0.25">
      <c r="A147" s="43"/>
      <c r="B147" s="19" t="s">
        <v>6</v>
      </c>
      <c r="C147" s="19" t="s">
        <v>7</v>
      </c>
      <c r="D147" s="19" t="s">
        <v>6</v>
      </c>
      <c r="E147" s="19" t="s">
        <v>7</v>
      </c>
      <c r="F147" s="19" t="s">
        <v>6</v>
      </c>
      <c r="G147" s="19" t="s">
        <v>7</v>
      </c>
      <c r="H147" s="19" t="s">
        <v>6</v>
      </c>
      <c r="I147" s="19" t="s">
        <v>7</v>
      </c>
      <c r="J147" s="19" t="s">
        <v>6</v>
      </c>
      <c r="K147" s="19" t="s">
        <v>7</v>
      </c>
    </row>
    <row r="148" spans="1:11" x14ac:dyDescent="0.25">
      <c r="A148" s="19" t="s">
        <v>8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1:11" x14ac:dyDescent="0.25">
      <c r="A149" s="20" t="s">
        <v>50</v>
      </c>
      <c r="B149" s="15">
        <v>130</v>
      </c>
      <c r="C149" s="15">
        <v>140</v>
      </c>
      <c r="D149" s="15">
        <v>4.57</v>
      </c>
      <c r="E149" s="15">
        <v>4.92</v>
      </c>
      <c r="F149" s="15">
        <v>4.8099999999999996</v>
      </c>
      <c r="G149" s="15">
        <v>5.15</v>
      </c>
      <c r="H149" s="15">
        <v>9.6300000000000008</v>
      </c>
      <c r="I149" s="15">
        <v>10.31</v>
      </c>
      <c r="J149" s="15">
        <v>146.51</v>
      </c>
      <c r="K149" s="15">
        <v>157.19999999999999</v>
      </c>
    </row>
    <row r="150" spans="1:11" x14ac:dyDescent="0.25">
      <c r="A150" s="20" t="s">
        <v>41</v>
      </c>
      <c r="B150" s="15">
        <v>150</v>
      </c>
      <c r="C150" s="15">
        <v>200</v>
      </c>
      <c r="D150" s="15">
        <v>2.65</v>
      </c>
      <c r="E150" s="15">
        <v>3.54</v>
      </c>
      <c r="F150" s="15">
        <v>2.2599999999999998</v>
      </c>
      <c r="G150" s="15">
        <v>3.02</v>
      </c>
      <c r="H150" s="15">
        <v>12.22</v>
      </c>
      <c r="I150" s="15">
        <v>16.25</v>
      </c>
      <c r="J150" s="15">
        <v>80.44</v>
      </c>
      <c r="K150" s="15">
        <v>107.12</v>
      </c>
    </row>
    <row r="151" spans="1:11" x14ac:dyDescent="0.25">
      <c r="A151" s="20" t="s">
        <v>17</v>
      </c>
      <c r="B151" s="15">
        <v>25</v>
      </c>
      <c r="C151" s="15">
        <v>35</v>
      </c>
      <c r="D151" s="15">
        <v>1.61</v>
      </c>
      <c r="E151" s="15">
        <v>2.25</v>
      </c>
      <c r="F151" s="15">
        <v>2.3199999999999998</v>
      </c>
      <c r="G151" s="15">
        <v>3.25</v>
      </c>
      <c r="H151" s="15">
        <v>12.34</v>
      </c>
      <c r="I151" s="15">
        <v>17.28</v>
      </c>
      <c r="J151" s="15">
        <v>75.78</v>
      </c>
      <c r="K151" s="15">
        <v>106.09</v>
      </c>
    </row>
    <row r="152" spans="1:11" x14ac:dyDescent="0.25">
      <c r="A152" s="22" t="s">
        <v>11</v>
      </c>
      <c r="B152" s="23">
        <v>0.22</v>
      </c>
      <c r="C152" s="23">
        <v>0.25</v>
      </c>
      <c r="D152" s="19">
        <f>D149+D150+D151</f>
        <v>8.83</v>
      </c>
      <c r="E152" s="19">
        <f t="shared" ref="E152:K152" si="21">E149+E150+E151</f>
        <v>10.71</v>
      </c>
      <c r="F152" s="19">
        <f t="shared" si="21"/>
        <v>9.3899999999999988</v>
      </c>
      <c r="G152" s="19">
        <f t="shared" si="21"/>
        <v>11.42</v>
      </c>
      <c r="H152" s="19">
        <f t="shared" si="21"/>
        <v>34.19</v>
      </c>
      <c r="I152" s="19">
        <f t="shared" si="21"/>
        <v>43.84</v>
      </c>
      <c r="J152" s="19">
        <f t="shared" si="21"/>
        <v>302.73</v>
      </c>
      <c r="K152" s="19">
        <f t="shared" si="21"/>
        <v>370.40999999999997</v>
      </c>
    </row>
    <row r="153" spans="1:11" x14ac:dyDescent="0.25">
      <c r="A153" s="19" t="s">
        <v>145</v>
      </c>
      <c r="B153" s="23"/>
      <c r="C153" s="23"/>
      <c r="D153" s="19"/>
      <c r="E153" s="19"/>
      <c r="F153" s="19"/>
      <c r="G153" s="19"/>
      <c r="H153" s="19"/>
      <c r="I153" s="19"/>
      <c r="J153" s="19"/>
      <c r="K153" s="19"/>
    </row>
    <row r="154" spans="1:11" x14ac:dyDescent="0.25">
      <c r="A154" s="24" t="s">
        <v>21</v>
      </c>
      <c r="B154" s="25">
        <v>100</v>
      </c>
      <c r="C154" s="25">
        <v>140</v>
      </c>
      <c r="D154" s="19">
        <v>0.4</v>
      </c>
      <c r="E154" s="19">
        <v>0.56000000000000005</v>
      </c>
      <c r="F154" s="19">
        <v>0.4</v>
      </c>
      <c r="G154" s="19">
        <v>0.56000000000000005</v>
      </c>
      <c r="H154" s="19">
        <v>9.8000000000000007</v>
      </c>
      <c r="I154" s="19">
        <v>13.72</v>
      </c>
      <c r="J154" s="19">
        <v>47</v>
      </c>
      <c r="K154" s="19">
        <v>65.8</v>
      </c>
    </row>
    <row r="155" spans="1:11" x14ac:dyDescent="0.25">
      <c r="A155" s="22" t="s">
        <v>11</v>
      </c>
      <c r="B155" s="23">
        <v>0.02</v>
      </c>
      <c r="C155" s="23">
        <v>0.02</v>
      </c>
      <c r="D155" s="19">
        <v>0.4</v>
      </c>
      <c r="E155" s="19">
        <v>0.56000000000000005</v>
      </c>
      <c r="F155" s="19">
        <v>0.4</v>
      </c>
      <c r="G155" s="19">
        <v>0.56000000000000005</v>
      </c>
      <c r="H155" s="19">
        <v>9.8000000000000007</v>
      </c>
      <c r="I155" s="19">
        <v>13.72</v>
      </c>
      <c r="J155" s="19">
        <v>47</v>
      </c>
      <c r="K155" s="19">
        <v>65.8</v>
      </c>
    </row>
    <row r="156" spans="1:11" x14ac:dyDescent="0.25">
      <c r="A156" s="19" t="s">
        <v>12</v>
      </c>
      <c r="B156" s="20"/>
      <c r="C156" s="20"/>
      <c r="D156" s="20"/>
      <c r="E156" s="20"/>
      <c r="F156" s="20"/>
      <c r="G156" s="20"/>
      <c r="H156" s="20"/>
      <c r="I156" s="20"/>
      <c r="J156" s="20"/>
      <c r="K156" s="20"/>
    </row>
    <row r="157" spans="1:11" x14ac:dyDescent="0.25">
      <c r="A157" s="20" t="s">
        <v>139</v>
      </c>
      <c r="B157" s="15">
        <v>40</v>
      </c>
      <c r="C157" s="15">
        <v>50</v>
      </c>
      <c r="D157" s="15">
        <v>0.34</v>
      </c>
      <c r="E157" s="15">
        <v>0.43</v>
      </c>
      <c r="F157" s="15">
        <v>0.04</v>
      </c>
      <c r="G157" s="15">
        <v>2.5499999999999998</v>
      </c>
      <c r="H157" s="15">
        <v>1.28</v>
      </c>
      <c r="I157" s="15">
        <v>1.6</v>
      </c>
      <c r="J157" s="15">
        <v>24.87</v>
      </c>
      <c r="K157" s="15">
        <v>31.09</v>
      </c>
    </row>
    <row r="158" spans="1:11" x14ac:dyDescent="0.25">
      <c r="A158" s="14" t="s">
        <v>153</v>
      </c>
      <c r="B158" s="15">
        <v>150</v>
      </c>
      <c r="C158" s="15"/>
      <c r="D158" s="15">
        <v>3.4</v>
      </c>
      <c r="E158" s="32"/>
      <c r="F158" s="15">
        <v>3</v>
      </c>
      <c r="G158" s="32"/>
      <c r="H158" s="15">
        <v>13.76</v>
      </c>
      <c r="I158" s="32"/>
      <c r="J158" s="15">
        <v>97.26</v>
      </c>
      <c r="K158" s="33"/>
    </row>
    <row r="159" spans="1:11" x14ac:dyDescent="0.25">
      <c r="A159" s="14" t="s">
        <v>113</v>
      </c>
      <c r="B159" s="15"/>
      <c r="C159" s="15" t="s">
        <v>38</v>
      </c>
      <c r="D159" s="15"/>
      <c r="E159" s="32">
        <v>9.3699999999999992</v>
      </c>
      <c r="F159" s="15"/>
      <c r="G159" s="32">
        <v>5.56</v>
      </c>
      <c r="H159" s="15"/>
      <c r="I159" s="32">
        <v>18.399999999999999</v>
      </c>
      <c r="J159" s="15"/>
      <c r="K159" s="33">
        <v>163.35</v>
      </c>
    </row>
    <row r="160" spans="1:11" x14ac:dyDescent="0.25">
      <c r="A160" s="14" t="s">
        <v>51</v>
      </c>
      <c r="B160" s="15">
        <v>50</v>
      </c>
      <c r="C160" s="15">
        <v>70</v>
      </c>
      <c r="D160" s="15">
        <v>7.68</v>
      </c>
      <c r="E160" s="15">
        <v>10.73</v>
      </c>
      <c r="F160" s="15">
        <v>5.47</v>
      </c>
      <c r="G160" s="15">
        <v>7.5</v>
      </c>
      <c r="H160" s="15">
        <v>3.92</v>
      </c>
      <c r="I160" s="15">
        <v>5.49</v>
      </c>
      <c r="J160" s="15">
        <v>98.64</v>
      </c>
      <c r="K160" s="15">
        <v>136.22</v>
      </c>
    </row>
    <row r="161" spans="1:11" x14ac:dyDescent="0.25">
      <c r="A161" s="14" t="s">
        <v>114</v>
      </c>
      <c r="B161" s="15">
        <v>100</v>
      </c>
      <c r="C161" s="15">
        <v>140</v>
      </c>
      <c r="D161" s="15">
        <v>1.24</v>
      </c>
      <c r="E161" s="15">
        <v>1.61</v>
      </c>
      <c r="F161" s="15">
        <v>3.01</v>
      </c>
      <c r="G161" s="15">
        <v>3.88</v>
      </c>
      <c r="H161" s="15">
        <v>8.8699999999999992</v>
      </c>
      <c r="I161" s="15">
        <v>11.57</v>
      </c>
      <c r="J161" s="15">
        <v>68.11</v>
      </c>
      <c r="K161" s="15">
        <v>88.35</v>
      </c>
    </row>
    <row r="162" spans="1:11" x14ac:dyDescent="0.25">
      <c r="A162" s="14" t="s">
        <v>52</v>
      </c>
      <c r="B162" s="15">
        <v>150</v>
      </c>
      <c r="C162" s="15">
        <v>200</v>
      </c>
      <c r="D162" s="15">
        <v>0.53</v>
      </c>
      <c r="E162" s="15">
        <v>0.62</v>
      </c>
      <c r="F162" s="15">
        <v>0.08</v>
      </c>
      <c r="G162" s="15">
        <v>0.09</v>
      </c>
      <c r="H162" s="15">
        <v>19</v>
      </c>
      <c r="I162" s="15">
        <v>24.18</v>
      </c>
      <c r="J162" s="15">
        <v>78.849999999999994</v>
      </c>
      <c r="K162" s="15">
        <v>102.64</v>
      </c>
    </row>
    <row r="163" spans="1:11" x14ac:dyDescent="0.25">
      <c r="A163" s="20" t="s">
        <v>14</v>
      </c>
      <c r="B163" s="15">
        <v>30</v>
      </c>
      <c r="C163" s="15">
        <v>60</v>
      </c>
      <c r="D163" s="15">
        <v>1.98</v>
      </c>
      <c r="E163" s="15">
        <v>3.06</v>
      </c>
      <c r="F163" s="15">
        <v>0.36</v>
      </c>
      <c r="G163" s="15">
        <v>0.72</v>
      </c>
      <c r="H163" s="15">
        <v>10.02</v>
      </c>
      <c r="I163" s="15">
        <v>20.04</v>
      </c>
      <c r="J163" s="15">
        <v>52.2</v>
      </c>
      <c r="K163" s="15">
        <v>104.4</v>
      </c>
    </row>
    <row r="164" spans="1:11" x14ac:dyDescent="0.25">
      <c r="A164" s="22" t="s">
        <v>11</v>
      </c>
      <c r="B164" s="23">
        <v>0.32</v>
      </c>
      <c r="C164" s="23">
        <v>0.3</v>
      </c>
      <c r="D164" s="19">
        <f t="shared" ref="D164" si="22">D157+D158+D160+D161+D162+D163</f>
        <v>15.17</v>
      </c>
      <c r="E164" s="19">
        <f>E157+E158+E159+E160+E161+E162+E163</f>
        <v>25.82</v>
      </c>
      <c r="F164" s="19">
        <f t="shared" ref="F164:K164" si="23">F157+F158+F159+F160+F161+F162+F163</f>
        <v>11.959999999999999</v>
      </c>
      <c r="G164" s="19">
        <f t="shared" si="23"/>
        <v>20.299999999999997</v>
      </c>
      <c r="H164" s="19">
        <f t="shared" si="23"/>
        <v>56.849999999999994</v>
      </c>
      <c r="I164" s="19">
        <f t="shared" si="23"/>
        <v>81.28</v>
      </c>
      <c r="J164" s="19">
        <f t="shared" si="23"/>
        <v>419.93</v>
      </c>
      <c r="K164" s="19">
        <f t="shared" si="23"/>
        <v>626.04999999999995</v>
      </c>
    </row>
    <row r="165" spans="1:11" x14ac:dyDescent="0.25">
      <c r="A165" s="19" t="s">
        <v>15</v>
      </c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 x14ac:dyDescent="0.25">
      <c r="A166" s="14" t="s">
        <v>115</v>
      </c>
      <c r="B166" s="15">
        <v>120</v>
      </c>
      <c r="C166" s="15"/>
      <c r="D166" s="26">
        <v>21.09</v>
      </c>
      <c r="E166" s="26"/>
      <c r="F166" s="26">
        <v>6.49</v>
      </c>
      <c r="G166" s="26"/>
      <c r="H166" s="26">
        <v>15.81</v>
      </c>
      <c r="I166" s="26"/>
      <c r="J166" s="26">
        <v>253.72</v>
      </c>
      <c r="K166" s="26"/>
    </row>
    <row r="167" spans="1:11" x14ac:dyDescent="0.25">
      <c r="A167" s="14" t="s">
        <v>118</v>
      </c>
      <c r="B167" s="15">
        <v>40</v>
      </c>
      <c r="C167" s="15"/>
      <c r="D167" s="26">
        <v>1.44</v>
      </c>
      <c r="E167" s="26"/>
      <c r="F167" s="26">
        <v>2.5</v>
      </c>
      <c r="G167" s="26"/>
      <c r="H167" s="26">
        <v>3.79</v>
      </c>
      <c r="I167" s="26"/>
      <c r="J167" s="26">
        <v>43.22</v>
      </c>
      <c r="K167" s="26"/>
    </row>
    <row r="168" spans="1:11" x14ac:dyDescent="0.25">
      <c r="A168" s="14" t="s">
        <v>116</v>
      </c>
      <c r="B168" s="15"/>
      <c r="C168" s="15" t="s">
        <v>117</v>
      </c>
      <c r="D168" s="26"/>
      <c r="E168" s="26">
        <v>27.97</v>
      </c>
      <c r="F168" s="26"/>
      <c r="G168" s="26">
        <v>10.48</v>
      </c>
      <c r="H168" s="26"/>
      <c r="I168" s="26">
        <v>18.95</v>
      </c>
      <c r="J168" s="26"/>
      <c r="K168" s="26">
        <v>326.04000000000002</v>
      </c>
    </row>
    <row r="169" spans="1:11" x14ac:dyDescent="0.25">
      <c r="A169" s="14" t="s">
        <v>16</v>
      </c>
      <c r="B169" s="15">
        <v>150</v>
      </c>
      <c r="C169" s="15">
        <v>200</v>
      </c>
      <c r="D169" s="15">
        <v>4.59</v>
      </c>
      <c r="E169" s="15">
        <v>6.12</v>
      </c>
      <c r="F169" s="15">
        <v>3.96</v>
      </c>
      <c r="G169" s="15">
        <v>5.28</v>
      </c>
      <c r="H169" s="15">
        <v>7.6</v>
      </c>
      <c r="I169" s="15">
        <v>10.130000000000001</v>
      </c>
      <c r="J169" s="15">
        <v>85.48</v>
      </c>
      <c r="K169" s="15">
        <v>113.94</v>
      </c>
    </row>
    <row r="170" spans="1:11" x14ac:dyDescent="0.25">
      <c r="A170" s="20" t="s">
        <v>119</v>
      </c>
      <c r="B170" s="15">
        <v>20</v>
      </c>
      <c r="C170" s="15">
        <v>40</v>
      </c>
      <c r="D170" s="15">
        <v>2.08</v>
      </c>
      <c r="E170" s="15">
        <v>4.16</v>
      </c>
      <c r="F170" s="15">
        <v>0.68</v>
      </c>
      <c r="G170" s="15">
        <v>1.36</v>
      </c>
      <c r="H170" s="15">
        <v>9.9</v>
      </c>
      <c r="I170" s="15">
        <v>19.8</v>
      </c>
      <c r="J170" s="15">
        <v>54</v>
      </c>
      <c r="K170" s="15">
        <v>108</v>
      </c>
    </row>
    <row r="171" spans="1:11" x14ac:dyDescent="0.25">
      <c r="A171" s="22" t="s">
        <v>11</v>
      </c>
      <c r="B171" s="23">
        <v>0.28999999999999998</v>
      </c>
      <c r="C171" s="23">
        <v>0.28999999999999998</v>
      </c>
      <c r="D171" s="19">
        <f>D166+D169+D167+D168+D170</f>
        <v>29.200000000000003</v>
      </c>
      <c r="E171" s="19">
        <f t="shared" ref="E171:K171" si="24">E166+E169+E167+E168+E170</f>
        <v>38.25</v>
      </c>
      <c r="F171" s="19">
        <f t="shared" si="24"/>
        <v>13.629999999999999</v>
      </c>
      <c r="G171" s="19">
        <f t="shared" si="24"/>
        <v>17.12</v>
      </c>
      <c r="H171" s="19">
        <f t="shared" si="24"/>
        <v>37.1</v>
      </c>
      <c r="I171" s="19">
        <f t="shared" si="24"/>
        <v>48.879999999999995</v>
      </c>
      <c r="J171" s="19">
        <f t="shared" si="24"/>
        <v>436.41999999999996</v>
      </c>
      <c r="K171" s="19">
        <f t="shared" si="24"/>
        <v>547.98</v>
      </c>
    </row>
    <row r="172" spans="1:11" x14ac:dyDescent="0.25">
      <c r="A172" s="19" t="s">
        <v>19</v>
      </c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 x14ac:dyDescent="0.25">
      <c r="A173" s="14" t="s">
        <v>57</v>
      </c>
      <c r="B173" s="15" t="s">
        <v>58</v>
      </c>
      <c r="C173" s="15" t="s">
        <v>59</v>
      </c>
      <c r="D173" s="15">
        <v>4.3099999999999996</v>
      </c>
      <c r="E173" s="15">
        <v>5.37</v>
      </c>
      <c r="F173" s="15">
        <v>6.18</v>
      </c>
      <c r="G173" s="15">
        <v>8.43</v>
      </c>
      <c r="H173" s="15">
        <v>29.58</v>
      </c>
      <c r="I173" s="15">
        <v>30.95</v>
      </c>
      <c r="J173" s="15">
        <v>130.5</v>
      </c>
      <c r="K173" s="15">
        <v>169.65</v>
      </c>
    </row>
    <row r="174" spans="1:11" x14ac:dyDescent="0.25">
      <c r="A174" s="20" t="s">
        <v>60</v>
      </c>
      <c r="B174" s="15">
        <v>150</v>
      </c>
      <c r="C174" s="15">
        <v>170</v>
      </c>
      <c r="D174" s="15">
        <v>2.2000000000000002</v>
      </c>
      <c r="E174" s="15">
        <v>3.76</v>
      </c>
      <c r="F174" s="15">
        <v>4.8</v>
      </c>
      <c r="G174" s="15">
        <v>5.44</v>
      </c>
      <c r="H174" s="15">
        <v>7.15</v>
      </c>
      <c r="I174" s="15">
        <v>7.9</v>
      </c>
      <c r="J174" s="15">
        <v>84</v>
      </c>
      <c r="K174" s="15">
        <v>95.2</v>
      </c>
    </row>
    <row r="175" spans="1:11" x14ac:dyDescent="0.25">
      <c r="A175" s="22" t="s">
        <v>11</v>
      </c>
      <c r="B175" s="23">
        <v>0.15</v>
      </c>
      <c r="C175" s="23">
        <v>0.14000000000000001</v>
      </c>
      <c r="D175" s="19">
        <f>D173+D174</f>
        <v>6.51</v>
      </c>
      <c r="E175" s="19">
        <f t="shared" ref="E175:K175" si="25">E173+E174</f>
        <v>9.129999999999999</v>
      </c>
      <c r="F175" s="19">
        <f t="shared" si="25"/>
        <v>10.98</v>
      </c>
      <c r="G175" s="19">
        <f t="shared" si="25"/>
        <v>13.870000000000001</v>
      </c>
      <c r="H175" s="19">
        <f t="shared" si="25"/>
        <v>36.729999999999997</v>
      </c>
      <c r="I175" s="19">
        <f t="shared" si="25"/>
        <v>38.85</v>
      </c>
      <c r="J175" s="19">
        <f t="shared" si="25"/>
        <v>214.5</v>
      </c>
      <c r="K175" s="19">
        <f t="shared" si="25"/>
        <v>264.85000000000002</v>
      </c>
    </row>
    <row r="176" spans="1:11" ht="15.75" customHeight="1" x14ac:dyDescent="0.25">
      <c r="A176" s="22" t="s">
        <v>22</v>
      </c>
      <c r="B176" s="23">
        <v>1</v>
      </c>
      <c r="C176" s="23">
        <v>1</v>
      </c>
      <c r="D176" s="19">
        <f>D152+D154+D164+D171</f>
        <v>53.6</v>
      </c>
      <c r="E176" s="30">
        <f>E152+E154+E164+E171</f>
        <v>75.34</v>
      </c>
      <c r="F176" s="19">
        <f t="shared" ref="F176:K176" si="26">F152+F154+F164+F171+F175</f>
        <v>46.36</v>
      </c>
      <c r="G176" s="19">
        <f t="shared" si="26"/>
        <v>63.27000000000001</v>
      </c>
      <c r="H176" s="19">
        <f t="shared" si="26"/>
        <v>174.67</v>
      </c>
      <c r="I176" s="19">
        <f t="shared" si="26"/>
        <v>226.57</v>
      </c>
      <c r="J176" s="19">
        <f t="shared" si="26"/>
        <v>1420.58</v>
      </c>
      <c r="K176" s="19">
        <f t="shared" si="26"/>
        <v>1875.0900000000001</v>
      </c>
    </row>
    <row r="177" spans="1:12" x14ac:dyDescent="0.25">
      <c r="A177" s="22" t="s">
        <v>23</v>
      </c>
      <c r="B177" s="20"/>
      <c r="C177" s="20"/>
      <c r="D177" s="19">
        <v>1</v>
      </c>
      <c r="E177" s="19">
        <v>1</v>
      </c>
      <c r="F177" s="29">
        <f>F176/D176</f>
        <v>0.86492537313432838</v>
      </c>
      <c r="G177" s="29">
        <f>G176/E176</f>
        <v>0.83979293867799321</v>
      </c>
      <c r="H177" s="29">
        <f>H176/D176</f>
        <v>3.2587686567164176</v>
      </c>
      <c r="I177" s="29">
        <f>I176/E176</f>
        <v>3.0073002389169097</v>
      </c>
      <c r="J177" s="19"/>
      <c r="K177" s="19"/>
    </row>
    <row r="178" spans="1:12" ht="6.75" hidden="1" customHeight="1" x14ac:dyDescent="0.25">
      <c r="A178" s="34"/>
      <c r="B178" s="35"/>
      <c r="C178" s="35"/>
      <c r="D178" s="36"/>
      <c r="E178" s="36"/>
      <c r="F178" s="37"/>
      <c r="G178" s="37"/>
      <c r="H178" s="37"/>
      <c r="I178" s="37"/>
      <c r="J178" s="36"/>
      <c r="K178" s="36"/>
    </row>
    <row r="179" spans="1:12" hidden="1" x14ac:dyDescent="0.25">
      <c r="A179" s="34"/>
      <c r="B179" s="35"/>
      <c r="C179" s="35"/>
      <c r="D179" s="36"/>
      <c r="E179" s="36"/>
      <c r="F179" s="37"/>
      <c r="G179" s="37"/>
      <c r="H179" s="37"/>
      <c r="I179" s="37"/>
      <c r="J179" s="36"/>
      <c r="K179" s="36"/>
    </row>
    <row r="180" spans="1:12" hidden="1" x14ac:dyDescent="0.25">
      <c r="A180" s="34"/>
      <c r="B180" s="35"/>
      <c r="C180" s="35"/>
      <c r="D180" s="36"/>
      <c r="E180" s="36"/>
      <c r="F180" s="37"/>
      <c r="G180" s="37"/>
      <c r="H180" s="37"/>
      <c r="I180" s="37"/>
      <c r="J180" s="36"/>
      <c r="K180" s="36"/>
    </row>
    <row r="181" spans="1:12" ht="143.1" hidden="1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1:12" ht="15" customHeight="1" x14ac:dyDescent="0.25">
      <c r="A182" s="44" t="s">
        <v>24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</row>
    <row r="183" spans="1:12" x14ac:dyDescent="0.25">
      <c r="A183" s="48" t="s">
        <v>67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</row>
    <row r="184" spans="1:12" x14ac:dyDescent="0.25">
      <c r="A184" s="43" t="s">
        <v>0</v>
      </c>
      <c r="B184" s="43" t="s">
        <v>1</v>
      </c>
      <c r="C184" s="43"/>
      <c r="D184" s="43" t="s">
        <v>2</v>
      </c>
      <c r="E184" s="43"/>
      <c r="F184" s="43" t="s">
        <v>3</v>
      </c>
      <c r="G184" s="43"/>
      <c r="H184" s="43" t="s">
        <v>4</v>
      </c>
      <c r="I184" s="43"/>
      <c r="J184" s="43" t="s">
        <v>5</v>
      </c>
      <c r="K184" s="43"/>
    </row>
    <row r="185" spans="1:12" x14ac:dyDescent="0.25">
      <c r="A185" s="43"/>
      <c r="B185" s="19" t="s">
        <v>6</v>
      </c>
      <c r="C185" s="19" t="s">
        <v>7</v>
      </c>
      <c r="D185" s="19" t="s">
        <v>6</v>
      </c>
      <c r="E185" s="19" t="s">
        <v>7</v>
      </c>
      <c r="F185" s="19" t="s">
        <v>6</v>
      </c>
      <c r="G185" s="19" t="s">
        <v>7</v>
      </c>
      <c r="H185" s="19" t="s">
        <v>6</v>
      </c>
      <c r="I185" s="19" t="s">
        <v>7</v>
      </c>
      <c r="J185" s="19" t="s">
        <v>6</v>
      </c>
      <c r="K185" s="19" t="s">
        <v>7</v>
      </c>
    </row>
    <row r="186" spans="1:12" x14ac:dyDescent="0.25">
      <c r="A186" s="19" t="s">
        <v>8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2" x14ac:dyDescent="0.25">
      <c r="A187" s="20" t="s">
        <v>62</v>
      </c>
      <c r="B187" s="15">
        <v>130</v>
      </c>
      <c r="C187" s="15">
        <v>140</v>
      </c>
      <c r="D187" s="15">
        <v>3.94</v>
      </c>
      <c r="E187" s="15">
        <v>4.25</v>
      </c>
      <c r="F187" s="15">
        <v>4.8099999999999996</v>
      </c>
      <c r="G187" s="15">
        <v>5.15</v>
      </c>
      <c r="H187" s="15">
        <v>21.72</v>
      </c>
      <c r="I187" s="15">
        <v>23.32</v>
      </c>
      <c r="J187" s="15">
        <v>146.51</v>
      </c>
      <c r="K187" s="15">
        <v>157.19999999999999</v>
      </c>
    </row>
    <row r="188" spans="1:12" x14ac:dyDescent="0.25">
      <c r="A188" s="20" t="s">
        <v>41</v>
      </c>
      <c r="B188" s="39">
        <v>150</v>
      </c>
      <c r="C188" s="15"/>
      <c r="D188" s="15">
        <v>2.65</v>
      </c>
      <c r="E188" s="15"/>
      <c r="F188" s="15">
        <v>2.2599999999999998</v>
      </c>
      <c r="G188" s="15"/>
      <c r="H188" s="15">
        <v>12.22</v>
      </c>
      <c r="I188" s="15"/>
      <c r="J188" s="15">
        <v>80.44</v>
      </c>
      <c r="K188" s="15"/>
      <c r="L188" s="12"/>
    </row>
    <row r="189" spans="1:12" x14ac:dyDescent="0.25">
      <c r="A189" s="20" t="s">
        <v>33</v>
      </c>
      <c r="B189" s="26"/>
      <c r="C189" s="15">
        <v>200</v>
      </c>
      <c r="D189" s="15"/>
      <c r="E189" s="15">
        <v>0.06</v>
      </c>
      <c r="F189" s="15"/>
      <c r="G189" s="15">
        <v>0.02</v>
      </c>
      <c r="H189" s="15"/>
      <c r="I189" s="15">
        <v>10.99</v>
      </c>
      <c r="J189" s="15"/>
      <c r="K189" s="15">
        <v>44.31</v>
      </c>
      <c r="L189" s="12"/>
    </row>
    <row r="190" spans="1:12" x14ac:dyDescent="0.25">
      <c r="A190" s="20" t="s">
        <v>63</v>
      </c>
      <c r="B190" s="15">
        <v>10</v>
      </c>
      <c r="C190" s="15">
        <v>20</v>
      </c>
      <c r="D190" s="15">
        <v>2.6</v>
      </c>
      <c r="E190" s="15">
        <v>5.2</v>
      </c>
      <c r="F190" s="15">
        <v>2.65</v>
      </c>
      <c r="G190" s="15">
        <v>5.3</v>
      </c>
      <c r="H190" s="15">
        <v>0.35</v>
      </c>
      <c r="I190" s="15">
        <v>0.7</v>
      </c>
      <c r="J190" s="15">
        <v>35.56</v>
      </c>
      <c r="K190" s="15">
        <v>71.12</v>
      </c>
      <c r="L190" s="12"/>
    </row>
    <row r="191" spans="1:12" ht="13.5" customHeight="1" x14ac:dyDescent="0.25">
      <c r="A191" s="20" t="s">
        <v>10</v>
      </c>
      <c r="B191" s="15">
        <v>20</v>
      </c>
      <c r="C191" s="15">
        <v>30</v>
      </c>
      <c r="D191" s="15">
        <v>1.5</v>
      </c>
      <c r="E191" s="15">
        <v>2.25</v>
      </c>
      <c r="F191" s="15">
        <v>2.36</v>
      </c>
      <c r="G191" s="15">
        <v>3.54</v>
      </c>
      <c r="H191" s="15">
        <v>14.98</v>
      </c>
      <c r="I191" s="15">
        <v>22.47</v>
      </c>
      <c r="J191" s="15">
        <v>83.42</v>
      </c>
      <c r="K191" s="15">
        <v>125.13</v>
      </c>
      <c r="L191" s="13"/>
    </row>
    <row r="192" spans="1:12" x14ac:dyDescent="0.25">
      <c r="A192" s="22" t="s">
        <v>11</v>
      </c>
      <c r="B192" s="23">
        <v>0.18</v>
      </c>
      <c r="C192" s="23">
        <v>0.21</v>
      </c>
      <c r="D192" s="19">
        <f>D187+D188+D189+D190+D191</f>
        <v>10.69</v>
      </c>
      <c r="E192" s="19">
        <f t="shared" ref="E192:K192" si="27">E187+E188+E189+E190+E191</f>
        <v>11.76</v>
      </c>
      <c r="F192" s="19">
        <f t="shared" si="27"/>
        <v>12.079999999999998</v>
      </c>
      <c r="G192" s="19">
        <f t="shared" si="27"/>
        <v>14.009999999999998</v>
      </c>
      <c r="H192" s="19">
        <f t="shared" si="27"/>
        <v>49.269999999999996</v>
      </c>
      <c r="I192" s="19">
        <f t="shared" si="27"/>
        <v>57.480000000000004</v>
      </c>
      <c r="J192" s="19">
        <f t="shared" si="27"/>
        <v>345.93</v>
      </c>
      <c r="K192" s="19">
        <f t="shared" si="27"/>
        <v>397.76</v>
      </c>
      <c r="L192" s="12"/>
    </row>
    <row r="193" spans="1:12" x14ac:dyDescent="0.25">
      <c r="A193" s="19" t="s">
        <v>145</v>
      </c>
      <c r="B193" s="23"/>
      <c r="C193" s="23"/>
      <c r="D193" s="19"/>
      <c r="E193" s="19"/>
      <c r="F193" s="19"/>
      <c r="G193" s="19"/>
      <c r="H193" s="19"/>
      <c r="I193" s="19"/>
      <c r="J193" s="19"/>
      <c r="K193" s="19"/>
      <c r="L193" s="12"/>
    </row>
    <row r="194" spans="1:12" x14ac:dyDescent="0.25">
      <c r="A194" s="24" t="s">
        <v>82</v>
      </c>
      <c r="B194" s="25">
        <v>80</v>
      </c>
      <c r="C194" s="25">
        <v>100</v>
      </c>
      <c r="D194" s="19">
        <v>0.24</v>
      </c>
      <c r="E194" s="19">
        <v>0.3</v>
      </c>
      <c r="F194" s="19"/>
      <c r="G194" s="19"/>
      <c r="H194" s="19">
        <v>8.8000000000000007</v>
      </c>
      <c r="I194" s="19">
        <v>11</v>
      </c>
      <c r="J194" s="19">
        <v>36</v>
      </c>
      <c r="K194" s="19">
        <v>45</v>
      </c>
      <c r="L194" s="12"/>
    </row>
    <row r="195" spans="1:12" x14ac:dyDescent="0.25">
      <c r="A195" s="22" t="s">
        <v>11</v>
      </c>
      <c r="B195" s="23">
        <v>0.02</v>
      </c>
      <c r="C195" s="23">
        <v>0.02</v>
      </c>
      <c r="D195" s="19">
        <v>0.24</v>
      </c>
      <c r="E195" s="19">
        <v>0.3</v>
      </c>
      <c r="F195" s="19"/>
      <c r="G195" s="19"/>
      <c r="H195" s="19">
        <v>8.8000000000000007</v>
      </c>
      <c r="I195" s="19">
        <v>11</v>
      </c>
      <c r="J195" s="19">
        <v>36</v>
      </c>
      <c r="K195" s="19">
        <v>45</v>
      </c>
    </row>
    <row r="196" spans="1:12" x14ac:dyDescent="0.25">
      <c r="A196" s="19" t="s">
        <v>12</v>
      </c>
      <c r="B196" s="20"/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1:12" x14ac:dyDescent="0.25">
      <c r="A197" s="27" t="s">
        <v>138</v>
      </c>
      <c r="B197" s="15">
        <v>40</v>
      </c>
      <c r="C197" s="15">
        <v>40</v>
      </c>
      <c r="D197" s="15">
        <v>1.07</v>
      </c>
      <c r="E197" s="15">
        <v>1.07</v>
      </c>
      <c r="F197" s="15">
        <v>0.21</v>
      </c>
      <c r="G197" s="15">
        <v>0.21</v>
      </c>
      <c r="H197" s="15">
        <v>3.6</v>
      </c>
      <c r="I197" s="15">
        <v>3.6</v>
      </c>
      <c r="J197" s="15">
        <v>20.88</v>
      </c>
      <c r="K197" s="15">
        <v>20.88</v>
      </c>
    </row>
    <row r="198" spans="1:12" x14ac:dyDescent="0.25">
      <c r="A198" s="14" t="s">
        <v>91</v>
      </c>
      <c r="B198" s="15">
        <v>150</v>
      </c>
      <c r="C198" s="15">
        <v>200</v>
      </c>
      <c r="D198" s="15">
        <v>4.0999999999999996</v>
      </c>
      <c r="E198" s="15">
        <v>5.45</v>
      </c>
      <c r="F198" s="15">
        <v>5.45</v>
      </c>
      <c r="G198" s="15">
        <v>3.92</v>
      </c>
      <c r="H198" s="15">
        <v>11.56</v>
      </c>
      <c r="I198" s="15">
        <v>15.4</v>
      </c>
      <c r="J198" s="15">
        <v>101.14</v>
      </c>
      <c r="K198" s="15">
        <v>134.86000000000001</v>
      </c>
    </row>
    <row r="199" spans="1:12" x14ac:dyDescent="0.25">
      <c r="A199" s="14" t="s">
        <v>64</v>
      </c>
      <c r="B199" s="15">
        <v>50</v>
      </c>
      <c r="C199" s="15">
        <v>70</v>
      </c>
      <c r="D199" s="15">
        <v>7.33</v>
      </c>
      <c r="E199" s="15">
        <v>10.25</v>
      </c>
      <c r="F199" s="15">
        <v>9.77</v>
      </c>
      <c r="G199" s="15">
        <v>13.49</v>
      </c>
      <c r="H199" s="15">
        <v>2.87</v>
      </c>
      <c r="I199" s="15">
        <v>4</v>
      </c>
      <c r="J199" s="15">
        <v>140.24</v>
      </c>
      <c r="K199" s="15">
        <v>194.71</v>
      </c>
    </row>
    <row r="200" spans="1:12" x14ac:dyDescent="0.25">
      <c r="A200" s="14" t="s">
        <v>46</v>
      </c>
      <c r="B200" s="15">
        <v>100</v>
      </c>
      <c r="C200" s="15">
        <v>130</v>
      </c>
      <c r="D200" s="15">
        <v>1.93</v>
      </c>
      <c r="E200" s="15">
        <v>2.83</v>
      </c>
      <c r="F200" s="15">
        <v>2.74</v>
      </c>
      <c r="G200" s="15">
        <v>4.08</v>
      </c>
      <c r="H200" s="15">
        <v>13.2</v>
      </c>
      <c r="I200" s="15">
        <v>22.1</v>
      </c>
      <c r="J200" s="15">
        <v>86.03</v>
      </c>
      <c r="K200" s="15">
        <v>137.02000000000001</v>
      </c>
    </row>
    <row r="201" spans="1:12" x14ac:dyDescent="0.25">
      <c r="A201" s="14" t="s">
        <v>95</v>
      </c>
      <c r="B201" s="15">
        <v>150</v>
      </c>
      <c r="C201" s="15">
        <v>200</v>
      </c>
      <c r="D201" s="15">
        <v>0.13</v>
      </c>
      <c r="E201" s="15">
        <v>0.17</v>
      </c>
      <c r="F201" s="15"/>
      <c r="G201" s="15"/>
      <c r="H201" s="15">
        <v>23.21</v>
      </c>
      <c r="I201" s="15">
        <v>30.96</v>
      </c>
      <c r="J201" s="15">
        <v>93.23</v>
      </c>
      <c r="K201" s="15">
        <v>124.29</v>
      </c>
    </row>
    <row r="202" spans="1:12" x14ac:dyDescent="0.25">
      <c r="A202" s="14" t="s">
        <v>14</v>
      </c>
      <c r="B202" s="15">
        <v>40</v>
      </c>
      <c r="C202" s="15">
        <v>60</v>
      </c>
      <c r="D202" s="15">
        <v>2.64</v>
      </c>
      <c r="E202" s="15">
        <v>3.96</v>
      </c>
      <c r="F202" s="15">
        <v>0.48</v>
      </c>
      <c r="G202" s="15">
        <v>0.72</v>
      </c>
      <c r="H202" s="15">
        <v>13.36</v>
      </c>
      <c r="I202" s="15">
        <v>20.04</v>
      </c>
      <c r="J202" s="15">
        <v>69.599999999999994</v>
      </c>
      <c r="K202" s="15">
        <v>104.4</v>
      </c>
    </row>
    <row r="203" spans="1:12" x14ac:dyDescent="0.25">
      <c r="A203" s="22" t="s">
        <v>11</v>
      </c>
      <c r="B203" s="23">
        <v>0.36</v>
      </c>
      <c r="C203" s="23">
        <v>0.36</v>
      </c>
      <c r="D203" s="19">
        <f>D197+D198+D199+D200+D201+D202</f>
        <v>17.2</v>
      </c>
      <c r="E203" s="19">
        <f t="shared" ref="E203:K203" si="28">E197+E198+E199+E200+E201+E202</f>
        <v>23.730000000000004</v>
      </c>
      <c r="F203" s="19">
        <f t="shared" si="28"/>
        <v>18.650000000000002</v>
      </c>
      <c r="G203" s="19">
        <f t="shared" si="28"/>
        <v>22.42</v>
      </c>
      <c r="H203" s="19">
        <f t="shared" si="28"/>
        <v>67.8</v>
      </c>
      <c r="I203" s="19">
        <f t="shared" si="28"/>
        <v>96.1</v>
      </c>
      <c r="J203" s="19">
        <f t="shared" si="28"/>
        <v>511.12</v>
      </c>
      <c r="K203" s="19">
        <f t="shared" si="28"/>
        <v>716.16</v>
      </c>
    </row>
    <row r="204" spans="1:12" x14ac:dyDescent="0.25">
      <c r="A204" s="19" t="s">
        <v>15</v>
      </c>
      <c r="B204" s="15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1:12" x14ac:dyDescent="0.25">
      <c r="A205" s="14" t="s">
        <v>120</v>
      </c>
      <c r="B205" s="15" t="s">
        <v>121</v>
      </c>
      <c r="C205" s="15"/>
      <c r="D205" s="15">
        <v>3.7</v>
      </c>
      <c r="E205" s="15"/>
      <c r="F205" s="15">
        <v>15.31</v>
      </c>
      <c r="G205" s="15"/>
      <c r="H205" s="15">
        <v>27.76</v>
      </c>
      <c r="I205" s="15"/>
      <c r="J205" s="15">
        <v>265.76</v>
      </c>
      <c r="K205" s="15"/>
    </row>
    <row r="206" spans="1:12" x14ac:dyDescent="0.25">
      <c r="A206" s="14" t="s">
        <v>122</v>
      </c>
      <c r="B206" s="15"/>
      <c r="C206" s="15" t="s">
        <v>123</v>
      </c>
      <c r="D206" s="15"/>
      <c r="E206" s="15">
        <v>4.5999999999999996</v>
      </c>
      <c r="F206" s="15"/>
      <c r="G206" s="15">
        <v>16.8</v>
      </c>
      <c r="H206" s="15"/>
      <c r="I206" s="15">
        <v>37.5</v>
      </c>
      <c r="J206" s="15"/>
      <c r="K206" s="15">
        <v>320.05</v>
      </c>
    </row>
    <row r="207" spans="1:12" x14ac:dyDescent="0.25">
      <c r="A207" s="20" t="s">
        <v>54</v>
      </c>
      <c r="B207" s="15" t="s">
        <v>55</v>
      </c>
      <c r="C207" s="15" t="s">
        <v>56</v>
      </c>
      <c r="D207" s="15">
        <v>0.08</v>
      </c>
      <c r="E207" s="15">
        <v>0.11</v>
      </c>
      <c r="F207" s="15">
        <v>0.01</v>
      </c>
      <c r="G207" s="15">
        <v>0.02</v>
      </c>
      <c r="H207" s="15">
        <v>9.58</v>
      </c>
      <c r="I207" s="15">
        <v>12.77</v>
      </c>
      <c r="J207" s="15">
        <v>39.49</v>
      </c>
      <c r="K207" s="15">
        <v>52.79</v>
      </c>
    </row>
    <row r="208" spans="1:12" x14ac:dyDescent="0.25">
      <c r="A208" s="20" t="s">
        <v>28</v>
      </c>
      <c r="B208" s="15">
        <v>20</v>
      </c>
      <c r="C208" s="15">
        <v>30</v>
      </c>
      <c r="D208" s="15">
        <v>2.08</v>
      </c>
      <c r="E208" s="15">
        <v>3.12</v>
      </c>
      <c r="F208" s="15">
        <v>0.68</v>
      </c>
      <c r="G208" s="15">
        <v>1.02</v>
      </c>
      <c r="H208" s="15">
        <v>9.9</v>
      </c>
      <c r="I208" s="15">
        <v>14.85</v>
      </c>
      <c r="J208" s="15">
        <v>54</v>
      </c>
      <c r="K208" s="15">
        <v>81</v>
      </c>
    </row>
    <row r="209" spans="1:11" x14ac:dyDescent="0.25">
      <c r="A209" s="20" t="s">
        <v>21</v>
      </c>
      <c r="B209" s="15">
        <v>100</v>
      </c>
      <c r="C209" s="15">
        <v>140</v>
      </c>
      <c r="D209" s="15">
        <v>0.4</v>
      </c>
      <c r="E209" s="15">
        <v>0.56000000000000005</v>
      </c>
      <c r="F209" s="15">
        <v>0.4</v>
      </c>
      <c r="G209" s="15">
        <v>0.56000000000000005</v>
      </c>
      <c r="H209" s="15">
        <v>9.8000000000000007</v>
      </c>
      <c r="I209" s="15">
        <v>13.72</v>
      </c>
      <c r="J209" s="15">
        <v>47</v>
      </c>
      <c r="K209" s="15">
        <v>65.8</v>
      </c>
    </row>
    <row r="210" spans="1:11" x14ac:dyDescent="0.25">
      <c r="A210" s="22" t="s">
        <v>11</v>
      </c>
      <c r="B210" s="23">
        <v>0.28999999999999998</v>
      </c>
      <c r="C210" s="23">
        <v>0.28000000000000003</v>
      </c>
      <c r="D210" s="19">
        <f t="shared" ref="D210:K210" si="29">D205+D206+D207+D208+D209</f>
        <v>6.2600000000000007</v>
      </c>
      <c r="E210" s="19">
        <f t="shared" si="29"/>
        <v>8.39</v>
      </c>
      <c r="F210" s="19">
        <f t="shared" si="29"/>
        <v>16.399999999999999</v>
      </c>
      <c r="G210" s="19">
        <f t="shared" si="29"/>
        <v>18.399999999999999</v>
      </c>
      <c r="H210" s="19">
        <f t="shared" si="29"/>
        <v>57.040000000000006</v>
      </c>
      <c r="I210" s="19">
        <f t="shared" si="29"/>
        <v>78.839999999999989</v>
      </c>
      <c r="J210" s="19">
        <f t="shared" si="29"/>
        <v>406.25</v>
      </c>
      <c r="K210" s="19">
        <f t="shared" si="29"/>
        <v>519.64</v>
      </c>
    </row>
    <row r="211" spans="1:11" x14ac:dyDescent="0.25">
      <c r="A211" s="19" t="s">
        <v>19</v>
      </c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1:11" x14ac:dyDescent="0.25">
      <c r="A212" s="20" t="s">
        <v>65</v>
      </c>
      <c r="B212" s="15">
        <v>40</v>
      </c>
      <c r="C212" s="15"/>
      <c r="D212" s="15">
        <v>2.0299999999999998</v>
      </c>
      <c r="E212" s="15"/>
      <c r="F212" s="15">
        <v>2.95</v>
      </c>
      <c r="G212" s="15"/>
      <c r="H212" s="15">
        <v>0.46</v>
      </c>
      <c r="I212" s="15"/>
      <c r="J212" s="15">
        <v>66.17</v>
      </c>
      <c r="K212" s="15"/>
    </row>
    <row r="213" spans="1:11" x14ac:dyDescent="0.25">
      <c r="A213" s="20" t="s">
        <v>66</v>
      </c>
      <c r="B213" s="15"/>
      <c r="C213" s="15">
        <v>40</v>
      </c>
      <c r="D213" s="15"/>
      <c r="E213" s="15">
        <v>2.41</v>
      </c>
      <c r="F213" s="15"/>
      <c r="G213" s="15">
        <v>5.98</v>
      </c>
      <c r="H213" s="15"/>
      <c r="I213" s="15">
        <v>0.22</v>
      </c>
      <c r="J213" s="15"/>
      <c r="K213" s="15">
        <v>71.13</v>
      </c>
    </row>
    <row r="214" spans="1:11" x14ac:dyDescent="0.25">
      <c r="A214" s="20" t="s">
        <v>53</v>
      </c>
      <c r="B214" s="15">
        <v>80</v>
      </c>
      <c r="C214" s="15">
        <v>130</v>
      </c>
      <c r="D214" s="15">
        <v>1.96</v>
      </c>
      <c r="E214" s="15">
        <v>3.18</v>
      </c>
      <c r="F214" s="15">
        <v>0.95</v>
      </c>
      <c r="G214" s="15">
        <v>1.95</v>
      </c>
      <c r="H214" s="15">
        <v>6.52</v>
      </c>
      <c r="I214" s="15">
        <v>10.59</v>
      </c>
      <c r="J214" s="15">
        <v>51.08</v>
      </c>
      <c r="K214" s="15">
        <v>102.5</v>
      </c>
    </row>
    <row r="215" spans="1:11" x14ac:dyDescent="0.25">
      <c r="A215" s="14" t="s">
        <v>41</v>
      </c>
      <c r="B215" s="15">
        <v>130</v>
      </c>
      <c r="C215" s="15"/>
      <c r="D215" s="15">
        <v>2.2400000000000002</v>
      </c>
      <c r="E215" s="15"/>
      <c r="F215" s="15">
        <v>1.02</v>
      </c>
      <c r="G215" s="15"/>
      <c r="H215" s="15">
        <v>12.13</v>
      </c>
      <c r="I215" s="15"/>
      <c r="J215" s="15">
        <v>72.58</v>
      </c>
      <c r="K215" s="15"/>
    </row>
    <row r="216" spans="1:11" x14ac:dyDescent="0.25">
      <c r="A216" s="20" t="s">
        <v>60</v>
      </c>
      <c r="B216" s="15"/>
      <c r="C216" s="15">
        <v>150</v>
      </c>
      <c r="D216" s="15"/>
      <c r="E216" s="15">
        <v>3.6</v>
      </c>
      <c r="F216" s="15"/>
      <c r="G216" s="15">
        <v>2.0099999999999998</v>
      </c>
      <c r="H216" s="15"/>
      <c r="I216" s="15">
        <v>6.15</v>
      </c>
      <c r="J216" s="15"/>
      <c r="K216" s="15">
        <v>81</v>
      </c>
    </row>
    <row r="217" spans="1:11" x14ac:dyDescent="0.25">
      <c r="A217" s="22" t="s">
        <v>11</v>
      </c>
      <c r="B217" s="23">
        <v>0.15</v>
      </c>
      <c r="C217" s="23">
        <v>0.13</v>
      </c>
      <c r="D217" s="19">
        <f>D212+D213+D214+D215+D216</f>
        <v>6.23</v>
      </c>
      <c r="E217" s="19">
        <f t="shared" ref="E217:K217" si="30">E212+E213+E214+E215+E216</f>
        <v>9.19</v>
      </c>
      <c r="F217" s="19">
        <f t="shared" si="30"/>
        <v>4.92</v>
      </c>
      <c r="G217" s="19">
        <f t="shared" si="30"/>
        <v>9.9400000000000013</v>
      </c>
      <c r="H217" s="19">
        <f t="shared" si="30"/>
        <v>19.11</v>
      </c>
      <c r="I217" s="19">
        <f t="shared" si="30"/>
        <v>16.96</v>
      </c>
      <c r="J217" s="19">
        <f t="shared" si="30"/>
        <v>189.82999999999998</v>
      </c>
      <c r="K217" s="19">
        <f t="shared" si="30"/>
        <v>254.63</v>
      </c>
    </row>
    <row r="218" spans="1:11" x14ac:dyDescent="0.25">
      <c r="A218" s="22" t="s">
        <v>22</v>
      </c>
      <c r="B218" s="23">
        <v>1</v>
      </c>
      <c r="C218" s="23">
        <v>1</v>
      </c>
      <c r="D218" s="19">
        <f t="shared" ref="D218:K218" si="31">D192+D195+D203+D210+D217</f>
        <v>40.620000000000005</v>
      </c>
      <c r="E218" s="19">
        <f t="shared" si="31"/>
        <v>53.370000000000005</v>
      </c>
      <c r="F218" s="19">
        <f t="shared" si="31"/>
        <v>52.05</v>
      </c>
      <c r="G218" s="19">
        <f t="shared" si="31"/>
        <v>64.77</v>
      </c>
      <c r="H218" s="19">
        <f t="shared" si="31"/>
        <v>202.01999999999998</v>
      </c>
      <c r="I218" s="19">
        <f t="shared" si="31"/>
        <v>260.37999999999994</v>
      </c>
      <c r="J218" s="19">
        <f t="shared" si="31"/>
        <v>1489.1299999999999</v>
      </c>
      <c r="K218" s="19">
        <f t="shared" si="31"/>
        <v>1933.19</v>
      </c>
    </row>
    <row r="219" spans="1:11" x14ac:dyDescent="0.25">
      <c r="A219" s="22" t="s">
        <v>23</v>
      </c>
      <c r="B219" s="20"/>
      <c r="C219" s="20"/>
      <c r="D219" s="19">
        <v>1</v>
      </c>
      <c r="E219" s="19">
        <v>1</v>
      </c>
      <c r="F219" s="29">
        <f>F218/D218</f>
        <v>1.2813884785819791</v>
      </c>
      <c r="G219" s="29">
        <f>G218/E218</f>
        <v>1.2136031478358627</v>
      </c>
      <c r="H219" s="29">
        <f>H218/D218</f>
        <v>4.973412112259969</v>
      </c>
      <c r="I219" s="29">
        <f>I218/E218</f>
        <v>4.8787708450440306</v>
      </c>
      <c r="J219" s="19"/>
      <c r="K219" s="19"/>
    </row>
    <row r="220" spans="1:11" ht="15" customHeight="1" x14ac:dyDescent="0.25">
      <c r="A220" s="44" t="s">
        <v>34</v>
      </c>
      <c r="B220" s="44"/>
      <c r="C220" s="44"/>
      <c r="D220" s="44"/>
      <c r="E220" s="44"/>
      <c r="F220" s="44"/>
      <c r="G220" s="44"/>
      <c r="H220" s="44"/>
      <c r="I220" s="44"/>
      <c r="J220" s="44"/>
      <c r="K220" s="44"/>
    </row>
    <row r="221" spans="1:11" ht="15" customHeight="1" x14ac:dyDescent="0.25">
      <c r="A221" s="45" t="s">
        <v>67</v>
      </c>
      <c r="B221" s="45"/>
      <c r="C221" s="45"/>
      <c r="D221" s="45"/>
      <c r="E221" s="45"/>
      <c r="F221" s="45"/>
      <c r="G221" s="45"/>
      <c r="H221" s="45"/>
      <c r="I221" s="45"/>
      <c r="J221" s="45"/>
      <c r="K221" s="45"/>
    </row>
    <row r="222" spans="1:11" x14ac:dyDescent="0.25">
      <c r="A222" s="43" t="s">
        <v>0</v>
      </c>
      <c r="B222" s="43" t="s">
        <v>1</v>
      </c>
      <c r="C222" s="43"/>
      <c r="D222" s="43" t="s">
        <v>2</v>
      </c>
      <c r="E222" s="43"/>
      <c r="F222" s="43" t="s">
        <v>3</v>
      </c>
      <c r="G222" s="43"/>
      <c r="H222" s="43" t="s">
        <v>4</v>
      </c>
      <c r="I222" s="43"/>
      <c r="J222" s="43" t="s">
        <v>5</v>
      </c>
      <c r="K222" s="43"/>
    </row>
    <row r="223" spans="1:11" x14ac:dyDescent="0.25">
      <c r="A223" s="43"/>
      <c r="B223" s="19" t="s">
        <v>6</v>
      </c>
      <c r="C223" s="19" t="s">
        <v>7</v>
      </c>
      <c r="D223" s="19" t="s">
        <v>6</v>
      </c>
      <c r="E223" s="19" t="s">
        <v>7</v>
      </c>
      <c r="F223" s="19" t="s">
        <v>6</v>
      </c>
      <c r="G223" s="19" t="s">
        <v>7</v>
      </c>
      <c r="H223" s="19" t="s">
        <v>6</v>
      </c>
      <c r="I223" s="19" t="s">
        <v>7</v>
      </c>
      <c r="J223" s="19" t="s">
        <v>6</v>
      </c>
      <c r="K223" s="19" t="s">
        <v>7</v>
      </c>
    </row>
    <row r="224" spans="1:11" x14ac:dyDescent="0.25">
      <c r="A224" s="19" t="s">
        <v>8</v>
      </c>
      <c r="B224" s="20"/>
      <c r="C224" s="20"/>
      <c r="D224" s="20"/>
      <c r="E224" s="20"/>
      <c r="F224" s="20"/>
      <c r="G224" s="20"/>
      <c r="H224" s="20"/>
      <c r="I224" s="20"/>
      <c r="J224" s="20"/>
      <c r="K224" s="20"/>
    </row>
    <row r="225" spans="1:13" x14ac:dyDescent="0.25">
      <c r="A225" s="20" t="s">
        <v>124</v>
      </c>
      <c r="B225" s="15">
        <v>130</v>
      </c>
      <c r="C225" s="15">
        <v>140</v>
      </c>
      <c r="D225" s="15">
        <v>4.17</v>
      </c>
      <c r="E225" s="15">
        <v>4.8499999999999996</v>
      </c>
      <c r="F225" s="15">
        <v>4.87</v>
      </c>
      <c r="G225" s="15">
        <v>5.6</v>
      </c>
      <c r="H225" s="15">
        <v>20.92</v>
      </c>
      <c r="I225" s="15">
        <v>24.45</v>
      </c>
      <c r="J225" s="15">
        <v>144.74</v>
      </c>
      <c r="K225" s="15">
        <v>155.34</v>
      </c>
    </row>
    <row r="226" spans="1:13" x14ac:dyDescent="0.25">
      <c r="A226" s="20" t="s">
        <v>84</v>
      </c>
      <c r="B226" s="15">
        <v>150</v>
      </c>
      <c r="C226" s="15">
        <v>200</v>
      </c>
      <c r="D226" s="15">
        <v>2.91</v>
      </c>
      <c r="E226" s="15">
        <v>3.45</v>
      </c>
      <c r="F226" s="15">
        <v>2.33</v>
      </c>
      <c r="G226" s="15">
        <v>2.73</v>
      </c>
      <c r="H226" s="15">
        <v>14.39</v>
      </c>
      <c r="I226" s="15">
        <v>22.65</v>
      </c>
      <c r="J226" s="15">
        <v>91.07</v>
      </c>
      <c r="K226" s="15">
        <v>168.14</v>
      </c>
    </row>
    <row r="227" spans="1:13" x14ac:dyDescent="0.25">
      <c r="A227" s="20" t="s">
        <v>17</v>
      </c>
      <c r="B227" s="15">
        <v>25</v>
      </c>
      <c r="C227" s="15">
        <v>35</v>
      </c>
      <c r="D227" s="15">
        <v>1.61</v>
      </c>
      <c r="E227" s="15">
        <v>2.25</v>
      </c>
      <c r="F227" s="15">
        <v>2.3199999999999998</v>
      </c>
      <c r="G227" s="15">
        <v>3.25</v>
      </c>
      <c r="H227" s="15">
        <v>14.34</v>
      </c>
      <c r="I227" s="15">
        <v>17.28</v>
      </c>
      <c r="J227" s="15">
        <v>100.78</v>
      </c>
      <c r="K227" s="15">
        <v>126.9</v>
      </c>
    </row>
    <row r="228" spans="1:13" x14ac:dyDescent="0.25">
      <c r="A228" s="22" t="s">
        <v>11</v>
      </c>
      <c r="B228" s="23">
        <v>0.27</v>
      </c>
      <c r="C228" s="23">
        <v>0.27</v>
      </c>
      <c r="D228" s="19">
        <f>D225+D226+D227</f>
        <v>8.69</v>
      </c>
      <c r="E228" s="19">
        <f t="shared" ref="E228:K228" si="32">E225+E226+E227</f>
        <v>10.55</v>
      </c>
      <c r="F228" s="19">
        <f t="shared" si="32"/>
        <v>9.52</v>
      </c>
      <c r="G228" s="19">
        <f t="shared" si="32"/>
        <v>11.58</v>
      </c>
      <c r="H228" s="19">
        <f t="shared" si="32"/>
        <v>49.650000000000006</v>
      </c>
      <c r="I228" s="19">
        <f t="shared" si="32"/>
        <v>64.38</v>
      </c>
      <c r="J228" s="19">
        <f t="shared" si="32"/>
        <v>336.59000000000003</v>
      </c>
      <c r="K228" s="19">
        <f t="shared" si="32"/>
        <v>450.38</v>
      </c>
    </row>
    <row r="229" spans="1:13" x14ac:dyDescent="0.25">
      <c r="A229" s="19" t="s">
        <v>145</v>
      </c>
      <c r="B229" s="23"/>
      <c r="C229" s="23"/>
      <c r="D229" s="19"/>
      <c r="E229" s="19"/>
      <c r="F229" s="19"/>
      <c r="G229" s="19"/>
      <c r="H229" s="19"/>
      <c r="I229" s="19"/>
      <c r="J229" s="19"/>
      <c r="K229" s="19"/>
    </row>
    <row r="230" spans="1:13" x14ac:dyDescent="0.25">
      <c r="A230" s="24" t="s">
        <v>125</v>
      </c>
      <c r="B230" s="25">
        <v>100</v>
      </c>
      <c r="C230" s="25">
        <v>140</v>
      </c>
      <c r="D230" s="19">
        <v>0.4</v>
      </c>
      <c r="E230" s="19">
        <v>0.56000000000000005</v>
      </c>
      <c r="F230" s="19">
        <v>0.4</v>
      </c>
      <c r="G230" s="19">
        <v>0.56000000000000005</v>
      </c>
      <c r="H230" s="19">
        <v>9.8000000000000007</v>
      </c>
      <c r="I230" s="19">
        <v>13.72</v>
      </c>
      <c r="J230" s="19">
        <v>47</v>
      </c>
      <c r="K230" s="19">
        <v>65.8</v>
      </c>
    </row>
    <row r="231" spans="1:13" x14ac:dyDescent="0.25">
      <c r="A231" s="22" t="s">
        <v>11</v>
      </c>
      <c r="B231" s="23">
        <v>0.02</v>
      </c>
      <c r="C231" s="23">
        <v>0.02</v>
      </c>
      <c r="D231" s="19">
        <v>0.24</v>
      </c>
      <c r="E231" s="19">
        <v>0.56000000000000005</v>
      </c>
      <c r="F231" s="19"/>
      <c r="G231" s="19">
        <v>0.56000000000000005</v>
      </c>
      <c r="H231" s="19">
        <v>8.8000000000000007</v>
      </c>
      <c r="I231" s="19">
        <v>13.72</v>
      </c>
      <c r="J231" s="19">
        <v>36</v>
      </c>
      <c r="K231" s="19">
        <v>65.8</v>
      </c>
    </row>
    <row r="232" spans="1:13" x14ac:dyDescent="0.25">
      <c r="A232" s="19" t="s">
        <v>12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</row>
    <row r="233" spans="1:13" x14ac:dyDescent="0.25">
      <c r="A233" s="20" t="s">
        <v>139</v>
      </c>
      <c r="B233" s="26">
        <v>40</v>
      </c>
      <c r="C233" s="26">
        <v>50</v>
      </c>
      <c r="D233" s="26">
        <v>0.44</v>
      </c>
      <c r="E233" s="26">
        <v>0.56000000000000005</v>
      </c>
      <c r="F233" s="26">
        <v>2.08</v>
      </c>
      <c r="G233" s="26">
        <v>2.6</v>
      </c>
      <c r="H233" s="26">
        <v>1.82</v>
      </c>
      <c r="I233" s="26">
        <v>2.2599999999999998</v>
      </c>
      <c r="J233" s="26">
        <v>28.56</v>
      </c>
      <c r="K233" s="26">
        <v>35.700000000000003</v>
      </c>
    </row>
    <row r="234" spans="1:13" x14ac:dyDescent="0.25">
      <c r="A234" s="14" t="s">
        <v>140</v>
      </c>
      <c r="B234" s="15" t="s">
        <v>88</v>
      </c>
      <c r="C234" s="15"/>
      <c r="D234" s="15">
        <v>1.1200000000000001</v>
      </c>
      <c r="E234" s="15"/>
      <c r="F234" s="15">
        <v>3.32</v>
      </c>
      <c r="G234" s="15"/>
      <c r="H234" s="15">
        <v>7.84</v>
      </c>
      <c r="I234" s="15"/>
      <c r="J234" s="15">
        <v>67.84</v>
      </c>
      <c r="K234" s="15"/>
    </row>
    <row r="235" spans="1:13" x14ac:dyDescent="0.25">
      <c r="A235" s="14" t="s">
        <v>141</v>
      </c>
      <c r="B235" s="15"/>
      <c r="C235" s="15" t="s">
        <v>30</v>
      </c>
      <c r="D235" s="15"/>
      <c r="E235" s="15">
        <v>5.78</v>
      </c>
      <c r="F235" s="15"/>
      <c r="G235" s="15">
        <v>5.78</v>
      </c>
      <c r="H235" s="15"/>
      <c r="I235" s="15">
        <v>10.36</v>
      </c>
      <c r="J235" s="15"/>
      <c r="K235" s="15">
        <v>120.8</v>
      </c>
    </row>
    <row r="236" spans="1:13" x14ac:dyDescent="0.25">
      <c r="A236" s="14" t="s">
        <v>126</v>
      </c>
      <c r="B236" s="15">
        <v>50</v>
      </c>
      <c r="C236" s="15">
        <v>60</v>
      </c>
      <c r="D236" s="15">
        <v>8.8699999999999992</v>
      </c>
      <c r="E236" s="15">
        <v>10.83</v>
      </c>
      <c r="F236" s="15">
        <v>7.66</v>
      </c>
      <c r="G236" s="15">
        <v>8.6999999999999993</v>
      </c>
      <c r="H236" s="15">
        <v>3.41</v>
      </c>
      <c r="I236" s="15">
        <v>4.0999999999999996</v>
      </c>
      <c r="J236" s="15">
        <v>118.4</v>
      </c>
      <c r="K236" s="15">
        <v>138.51</v>
      </c>
    </row>
    <row r="237" spans="1:13" x14ac:dyDescent="0.25">
      <c r="A237" s="14" t="s">
        <v>13</v>
      </c>
      <c r="B237" s="15">
        <v>100</v>
      </c>
      <c r="C237" s="15">
        <v>130</v>
      </c>
      <c r="D237" s="15">
        <v>1.84</v>
      </c>
      <c r="E237" s="15">
        <v>2.41</v>
      </c>
      <c r="F237" s="15">
        <v>1.83</v>
      </c>
      <c r="G237" s="15">
        <v>2.37</v>
      </c>
      <c r="H237" s="15">
        <v>11.55</v>
      </c>
      <c r="I237" s="15">
        <v>15.01</v>
      </c>
      <c r="J237" s="15">
        <v>94.05</v>
      </c>
      <c r="K237" s="15">
        <v>126.25</v>
      </c>
      <c r="M237" s="17"/>
    </row>
    <row r="238" spans="1:13" x14ac:dyDescent="0.25">
      <c r="A238" s="14" t="s">
        <v>52</v>
      </c>
      <c r="B238" s="15">
        <v>150</v>
      </c>
      <c r="C238" s="15">
        <v>200</v>
      </c>
      <c r="D238" s="15">
        <v>0.53</v>
      </c>
      <c r="E238" s="15">
        <v>0.62</v>
      </c>
      <c r="F238" s="15">
        <v>0.08</v>
      </c>
      <c r="G238" s="15">
        <v>0.09</v>
      </c>
      <c r="H238" s="15">
        <v>19</v>
      </c>
      <c r="I238" s="15">
        <v>24.81</v>
      </c>
      <c r="J238" s="15">
        <v>78.849999999999994</v>
      </c>
      <c r="K238" s="15">
        <v>102.64</v>
      </c>
    </row>
    <row r="239" spans="1:13" x14ac:dyDescent="0.25">
      <c r="A239" s="14" t="s">
        <v>14</v>
      </c>
      <c r="B239" s="15">
        <v>40</v>
      </c>
      <c r="C239" s="15">
        <v>60</v>
      </c>
      <c r="D239" s="15">
        <v>2.44</v>
      </c>
      <c r="E239" s="15">
        <v>3.96</v>
      </c>
      <c r="F239" s="15">
        <v>0.48</v>
      </c>
      <c r="G239" s="15">
        <v>0.72</v>
      </c>
      <c r="H239" s="15">
        <v>15.36</v>
      </c>
      <c r="I239" s="15">
        <v>20.04</v>
      </c>
      <c r="J239" s="15">
        <v>92.4</v>
      </c>
      <c r="K239" s="15">
        <v>114.4</v>
      </c>
    </row>
    <row r="240" spans="1:13" x14ac:dyDescent="0.25">
      <c r="A240" s="22" t="s">
        <v>11</v>
      </c>
      <c r="B240" s="23">
        <v>0.33</v>
      </c>
      <c r="C240" s="23">
        <v>0.34</v>
      </c>
      <c r="D240" s="19">
        <f>D233+D234+D235+D236+D237+D238+D239</f>
        <v>15.239999999999998</v>
      </c>
      <c r="E240" s="19">
        <f t="shared" ref="E240:K240" si="33">E233+E234+E235+E236+E237+E238+E239</f>
        <v>24.160000000000004</v>
      </c>
      <c r="F240" s="19">
        <f t="shared" si="33"/>
        <v>15.450000000000001</v>
      </c>
      <c r="G240" s="19">
        <f t="shared" si="33"/>
        <v>20.259999999999998</v>
      </c>
      <c r="H240" s="19">
        <f t="shared" si="33"/>
        <v>58.980000000000004</v>
      </c>
      <c r="I240" s="19">
        <f t="shared" si="33"/>
        <v>76.579999999999984</v>
      </c>
      <c r="J240" s="19">
        <f t="shared" si="33"/>
        <v>480.1</v>
      </c>
      <c r="K240" s="19">
        <f t="shared" si="33"/>
        <v>638.29999999999995</v>
      </c>
    </row>
    <row r="241" spans="1:11" x14ac:dyDescent="0.25">
      <c r="A241" s="19" t="s">
        <v>15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1:11" x14ac:dyDescent="0.25">
      <c r="A242" s="20" t="s">
        <v>154</v>
      </c>
      <c r="B242" s="15">
        <v>40</v>
      </c>
      <c r="C242" s="15">
        <v>50</v>
      </c>
      <c r="D242" s="15">
        <v>0.74</v>
      </c>
      <c r="E242" s="15">
        <v>0.92</v>
      </c>
      <c r="F242" s="15">
        <v>2.0699999999999998</v>
      </c>
      <c r="G242" s="15">
        <v>2.58</v>
      </c>
      <c r="H242" s="15">
        <v>2.06</v>
      </c>
      <c r="I242" s="15">
        <v>2.57</v>
      </c>
      <c r="J242" s="15">
        <v>30.62</v>
      </c>
      <c r="K242" s="15">
        <v>38.270000000000003</v>
      </c>
    </row>
    <row r="243" spans="1:11" x14ac:dyDescent="0.25">
      <c r="A243" s="20" t="s">
        <v>127</v>
      </c>
      <c r="B243" s="15" t="s">
        <v>128</v>
      </c>
      <c r="C243" s="15" t="s">
        <v>129</v>
      </c>
      <c r="D243" s="15">
        <v>9.4700000000000006</v>
      </c>
      <c r="E243" s="15">
        <v>12.6</v>
      </c>
      <c r="F243" s="15">
        <v>17.489999999999998</v>
      </c>
      <c r="G243" s="15">
        <v>22.66</v>
      </c>
      <c r="H243" s="15">
        <v>1.81</v>
      </c>
      <c r="I243" s="15">
        <v>2.4</v>
      </c>
      <c r="J243" s="15">
        <v>202.58</v>
      </c>
      <c r="K243" s="15">
        <v>264.05</v>
      </c>
    </row>
    <row r="244" spans="1:11" x14ac:dyDescent="0.25">
      <c r="A244" s="20" t="s">
        <v>82</v>
      </c>
      <c r="B244" s="15">
        <v>150</v>
      </c>
      <c r="C244" s="15">
        <v>200</v>
      </c>
      <c r="D244" s="15">
        <v>0.45</v>
      </c>
      <c r="E244" s="15">
        <v>0.6</v>
      </c>
      <c r="F244" s="15"/>
      <c r="G244" s="15"/>
      <c r="H244" s="15">
        <v>16.5</v>
      </c>
      <c r="I244" s="15">
        <v>22</v>
      </c>
      <c r="J244" s="15">
        <v>67.5</v>
      </c>
      <c r="K244" s="15">
        <v>90</v>
      </c>
    </row>
    <row r="245" spans="1:11" x14ac:dyDescent="0.25">
      <c r="A245" s="20" t="s">
        <v>14</v>
      </c>
      <c r="B245" s="15">
        <v>20</v>
      </c>
      <c r="C245" s="15">
        <v>20</v>
      </c>
      <c r="D245" s="15">
        <v>1.32</v>
      </c>
      <c r="E245" s="15">
        <v>1.32</v>
      </c>
      <c r="F245" s="15">
        <v>0.24</v>
      </c>
      <c r="G245" s="15">
        <v>0.24</v>
      </c>
      <c r="H245" s="15">
        <v>6.68</v>
      </c>
      <c r="I245" s="15">
        <v>6.68</v>
      </c>
      <c r="J245" s="15">
        <v>34.799999999999997</v>
      </c>
      <c r="K245" s="15">
        <v>34.799999999999997</v>
      </c>
    </row>
    <row r="246" spans="1:11" x14ac:dyDescent="0.25">
      <c r="A246" s="20" t="s">
        <v>10</v>
      </c>
      <c r="B246" s="15">
        <v>20</v>
      </c>
      <c r="C246" s="15">
        <v>20</v>
      </c>
      <c r="D246" s="15">
        <v>1.5</v>
      </c>
      <c r="E246" s="15">
        <v>1.5</v>
      </c>
      <c r="F246" s="15">
        <v>2.36</v>
      </c>
      <c r="G246" s="15">
        <v>2.36</v>
      </c>
      <c r="H246" s="15">
        <v>14.98</v>
      </c>
      <c r="I246" s="15">
        <v>14.98</v>
      </c>
      <c r="J246" s="15">
        <v>83.42</v>
      </c>
      <c r="K246" s="15">
        <v>83.42</v>
      </c>
    </row>
    <row r="247" spans="1:11" x14ac:dyDescent="0.25">
      <c r="A247" s="22" t="s">
        <v>11</v>
      </c>
      <c r="B247" s="23">
        <v>0.31</v>
      </c>
      <c r="C247" s="23">
        <v>0.3</v>
      </c>
      <c r="D247" s="19">
        <f>D242+D243+D244+D245+D246</f>
        <v>13.48</v>
      </c>
      <c r="E247" s="19">
        <f>E242+E243+E244+E245+E246</f>
        <v>16.939999999999998</v>
      </c>
      <c r="F247" s="19">
        <f t="shared" ref="F247:K247" si="34">F242+F243+F244+F245+F246</f>
        <v>22.159999999999997</v>
      </c>
      <c r="G247" s="19">
        <f t="shared" si="34"/>
        <v>27.84</v>
      </c>
      <c r="H247" s="19">
        <f t="shared" si="34"/>
        <v>42.03</v>
      </c>
      <c r="I247" s="19">
        <f t="shared" si="34"/>
        <v>48.629999999999995</v>
      </c>
      <c r="J247" s="19">
        <f t="shared" si="34"/>
        <v>418.92000000000007</v>
      </c>
      <c r="K247" s="19">
        <f t="shared" si="34"/>
        <v>510.54</v>
      </c>
    </row>
    <row r="248" spans="1:11" x14ac:dyDescent="0.25">
      <c r="A248" s="19" t="s">
        <v>19</v>
      </c>
      <c r="B248" s="23"/>
      <c r="C248" s="23"/>
      <c r="D248" s="19"/>
      <c r="E248" s="19"/>
      <c r="F248" s="19"/>
      <c r="G248" s="19"/>
      <c r="H248" s="19"/>
      <c r="I248" s="19"/>
      <c r="J248" s="19"/>
      <c r="K248" s="19"/>
    </row>
    <row r="249" spans="1:11" x14ac:dyDescent="0.25">
      <c r="A249" s="20" t="s">
        <v>68</v>
      </c>
      <c r="B249" s="15">
        <v>120</v>
      </c>
      <c r="C249" s="15">
        <v>150</v>
      </c>
      <c r="D249" s="15">
        <v>6.74</v>
      </c>
      <c r="E249" s="15">
        <v>9.0399999999999991</v>
      </c>
      <c r="F249" s="15">
        <v>10.44</v>
      </c>
      <c r="G249" s="15">
        <v>10.8</v>
      </c>
      <c r="H249" s="15">
        <v>17.16</v>
      </c>
      <c r="I249" s="15">
        <v>19.95</v>
      </c>
      <c r="J249" s="15">
        <v>155.81</v>
      </c>
      <c r="K249" s="15">
        <v>180.26</v>
      </c>
    </row>
    <row r="250" spans="1:11" x14ac:dyDescent="0.25">
      <c r="A250" s="20" t="s">
        <v>36</v>
      </c>
      <c r="B250" s="15">
        <v>130</v>
      </c>
      <c r="C250" s="15">
        <v>150</v>
      </c>
      <c r="D250" s="15">
        <v>6.14</v>
      </c>
      <c r="E250" s="15">
        <v>9.24</v>
      </c>
      <c r="F250" s="15">
        <v>6.56</v>
      </c>
      <c r="G250" s="15">
        <v>8.69</v>
      </c>
      <c r="H250" s="15">
        <v>11.91</v>
      </c>
      <c r="I250" s="15">
        <v>13.8</v>
      </c>
      <c r="J250" s="15">
        <v>61.2</v>
      </c>
      <c r="K250" s="15">
        <v>67.53</v>
      </c>
    </row>
    <row r="251" spans="1:11" x14ac:dyDescent="0.25">
      <c r="A251" s="22" t="s">
        <v>11</v>
      </c>
      <c r="B251" s="23">
        <v>7.0000000000000007E-2</v>
      </c>
      <c r="C251" s="23">
        <v>7.0000000000000007E-2</v>
      </c>
      <c r="D251" s="19">
        <f>D249+D250</f>
        <v>12.879999999999999</v>
      </c>
      <c r="E251" s="19">
        <f t="shared" ref="E251:K251" si="35">E249+E250</f>
        <v>18.28</v>
      </c>
      <c r="F251" s="19">
        <f t="shared" si="35"/>
        <v>17</v>
      </c>
      <c r="G251" s="19">
        <f t="shared" si="35"/>
        <v>19.490000000000002</v>
      </c>
      <c r="H251" s="19">
        <f t="shared" si="35"/>
        <v>29.07</v>
      </c>
      <c r="I251" s="19">
        <f t="shared" si="35"/>
        <v>33.75</v>
      </c>
      <c r="J251" s="19">
        <f t="shared" si="35"/>
        <v>217.01</v>
      </c>
      <c r="K251" s="19">
        <f t="shared" si="35"/>
        <v>247.79</v>
      </c>
    </row>
    <row r="252" spans="1:11" ht="17.25" customHeight="1" x14ac:dyDescent="0.25">
      <c r="A252" s="22" t="s">
        <v>22</v>
      </c>
      <c r="B252" s="23">
        <v>1</v>
      </c>
      <c r="C252" s="23">
        <v>1</v>
      </c>
      <c r="D252" s="19">
        <f t="shared" ref="D252:K252" si="36">D228+D231+D240+D248+D251</f>
        <v>37.049999999999997</v>
      </c>
      <c r="E252" s="19">
        <f t="shared" si="36"/>
        <v>53.550000000000004</v>
      </c>
      <c r="F252" s="19">
        <f t="shared" si="36"/>
        <v>41.97</v>
      </c>
      <c r="G252" s="19">
        <f t="shared" si="36"/>
        <v>51.89</v>
      </c>
      <c r="H252" s="19">
        <f t="shared" si="36"/>
        <v>146.5</v>
      </c>
      <c r="I252" s="19">
        <f t="shared" si="36"/>
        <v>188.42999999999998</v>
      </c>
      <c r="J252" s="19">
        <f t="shared" si="36"/>
        <v>1069.7</v>
      </c>
      <c r="K252" s="19">
        <f t="shared" si="36"/>
        <v>1402.27</v>
      </c>
    </row>
    <row r="253" spans="1:11" x14ac:dyDescent="0.25">
      <c r="A253" s="22" t="s">
        <v>23</v>
      </c>
      <c r="B253" s="20"/>
      <c r="C253" s="20"/>
      <c r="D253" s="19">
        <v>1</v>
      </c>
      <c r="E253" s="19">
        <v>1</v>
      </c>
      <c r="F253" s="29">
        <f>F252/D252</f>
        <v>1.1327935222672065</v>
      </c>
      <c r="G253" s="29">
        <f>G252/E252</f>
        <v>0.96900093370681595</v>
      </c>
      <c r="H253" s="29">
        <f>H252/D252</f>
        <v>3.9541160593792175</v>
      </c>
      <c r="I253" s="29">
        <f>I252/E252</f>
        <v>3.5187675070028006</v>
      </c>
      <c r="J253" s="19"/>
      <c r="K253" s="19"/>
    </row>
    <row r="254" spans="1:11" ht="15" customHeight="1" x14ac:dyDescent="0.25">
      <c r="A254" s="44" t="s">
        <v>45</v>
      </c>
      <c r="B254" s="44"/>
      <c r="C254" s="44"/>
      <c r="D254" s="44"/>
      <c r="E254" s="44"/>
      <c r="F254" s="44"/>
      <c r="G254" s="44"/>
      <c r="H254" s="44"/>
      <c r="I254" s="44"/>
      <c r="J254" s="44"/>
      <c r="K254" s="44"/>
    </row>
    <row r="255" spans="1:11" ht="15" customHeight="1" x14ac:dyDescent="0.25">
      <c r="A255" s="46" t="s">
        <v>67</v>
      </c>
      <c r="B255" s="46"/>
      <c r="C255" s="46"/>
      <c r="D255" s="46"/>
      <c r="E255" s="46"/>
      <c r="F255" s="46"/>
      <c r="G255" s="46"/>
      <c r="H255" s="46"/>
      <c r="I255" s="46"/>
      <c r="J255" s="46"/>
      <c r="K255" s="46"/>
    </row>
    <row r="256" spans="1:11" ht="15" customHeight="1" x14ac:dyDescent="0.25">
      <c r="A256" s="43" t="s">
        <v>0</v>
      </c>
      <c r="B256" s="43" t="s">
        <v>1</v>
      </c>
      <c r="C256" s="43"/>
      <c r="D256" s="43" t="s">
        <v>2</v>
      </c>
      <c r="E256" s="43"/>
      <c r="F256" s="43" t="s">
        <v>3</v>
      </c>
      <c r="G256" s="43"/>
      <c r="H256" s="43" t="s">
        <v>4</v>
      </c>
      <c r="I256" s="43"/>
      <c r="J256" s="43" t="s">
        <v>5</v>
      </c>
      <c r="K256" s="43"/>
    </row>
    <row r="257" spans="1:11" ht="15" customHeight="1" x14ac:dyDescent="0.25">
      <c r="A257" s="43"/>
      <c r="B257" s="19" t="s">
        <v>6</v>
      </c>
      <c r="C257" s="19" t="s">
        <v>7</v>
      </c>
      <c r="D257" s="19" t="s">
        <v>6</v>
      </c>
      <c r="E257" s="19" t="s">
        <v>7</v>
      </c>
      <c r="F257" s="19" t="s">
        <v>6</v>
      </c>
      <c r="G257" s="19" t="s">
        <v>7</v>
      </c>
      <c r="H257" s="19" t="s">
        <v>6</v>
      </c>
      <c r="I257" s="19" t="s">
        <v>7</v>
      </c>
      <c r="J257" s="19" t="s">
        <v>6</v>
      </c>
      <c r="K257" s="19" t="s">
        <v>7</v>
      </c>
    </row>
    <row r="258" spans="1:11" ht="15" customHeight="1" x14ac:dyDescent="0.25">
      <c r="A258" s="19" t="s">
        <v>8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1:11" ht="15" customHeight="1" x14ac:dyDescent="0.25">
      <c r="A259" s="20" t="s">
        <v>50</v>
      </c>
      <c r="B259" s="15">
        <v>130</v>
      </c>
      <c r="C259" s="15">
        <v>140</v>
      </c>
      <c r="D259" s="15">
        <v>4.57</v>
      </c>
      <c r="E259" s="15">
        <v>4.92</v>
      </c>
      <c r="F259" s="15">
        <v>4.8099999999999996</v>
      </c>
      <c r="G259" s="15">
        <v>4.1500000000000004</v>
      </c>
      <c r="H259" s="15">
        <v>9.6300000000000008</v>
      </c>
      <c r="I259" s="15">
        <v>10.31</v>
      </c>
      <c r="J259" s="15">
        <v>146.51</v>
      </c>
      <c r="K259" s="15">
        <v>157.19999999999999</v>
      </c>
    </row>
    <row r="260" spans="1:11" ht="15" customHeight="1" x14ac:dyDescent="0.25">
      <c r="A260" s="20" t="s">
        <v>41</v>
      </c>
      <c r="B260" s="15">
        <v>150</v>
      </c>
      <c r="C260" s="15">
        <v>200</v>
      </c>
      <c r="D260" s="15">
        <v>2.34</v>
      </c>
      <c r="E260" s="15">
        <v>3.15</v>
      </c>
      <c r="F260" s="15">
        <v>1.99</v>
      </c>
      <c r="G260" s="15">
        <v>2.2599999999999998</v>
      </c>
      <c r="H260" s="15">
        <v>14.05</v>
      </c>
      <c r="I260" s="15">
        <v>18.66</v>
      </c>
      <c r="J260" s="15">
        <v>84.57</v>
      </c>
      <c r="K260" s="15">
        <v>112.57</v>
      </c>
    </row>
    <row r="261" spans="1:11" ht="15" customHeight="1" x14ac:dyDescent="0.25">
      <c r="A261" s="20" t="s">
        <v>28</v>
      </c>
      <c r="B261" s="15">
        <v>30</v>
      </c>
      <c r="C261" s="15">
        <v>30</v>
      </c>
      <c r="D261" s="15">
        <v>3.12</v>
      </c>
      <c r="E261" s="15">
        <v>3.12</v>
      </c>
      <c r="F261" s="15">
        <v>1.02</v>
      </c>
      <c r="G261" s="15">
        <v>1.02</v>
      </c>
      <c r="H261" s="15">
        <v>14.85</v>
      </c>
      <c r="I261" s="15">
        <v>14.85</v>
      </c>
      <c r="J261" s="15">
        <v>81</v>
      </c>
      <c r="K261" s="15">
        <v>81</v>
      </c>
    </row>
    <row r="262" spans="1:11" ht="15" customHeight="1" x14ac:dyDescent="0.25">
      <c r="A262" s="22" t="s">
        <v>11</v>
      </c>
      <c r="B262" s="23">
        <v>0.19</v>
      </c>
      <c r="C262" s="23">
        <v>0.19</v>
      </c>
      <c r="D262" s="19">
        <f t="shared" ref="D262:K262" si="37">D259+D260+D261</f>
        <v>10.030000000000001</v>
      </c>
      <c r="E262" s="19">
        <f t="shared" si="37"/>
        <v>11.190000000000001</v>
      </c>
      <c r="F262" s="19">
        <f t="shared" si="37"/>
        <v>7.82</v>
      </c>
      <c r="G262" s="19">
        <f t="shared" si="37"/>
        <v>7.43</v>
      </c>
      <c r="H262" s="19">
        <f t="shared" si="37"/>
        <v>38.53</v>
      </c>
      <c r="I262" s="19">
        <f t="shared" si="37"/>
        <v>43.82</v>
      </c>
      <c r="J262" s="19">
        <f t="shared" si="37"/>
        <v>312.08</v>
      </c>
      <c r="K262" s="19">
        <f t="shared" si="37"/>
        <v>350.77</v>
      </c>
    </row>
    <row r="263" spans="1:11" ht="15" customHeight="1" x14ac:dyDescent="0.25">
      <c r="A263" s="19" t="s">
        <v>145</v>
      </c>
      <c r="B263" s="23"/>
      <c r="C263" s="23"/>
      <c r="D263" s="19"/>
      <c r="E263" s="19"/>
      <c r="F263" s="19"/>
      <c r="G263" s="19"/>
      <c r="H263" s="19"/>
      <c r="I263" s="19"/>
      <c r="J263" s="19"/>
      <c r="K263" s="19"/>
    </row>
    <row r="264" spans="1:11" ht="15" customHeight="1" x14ac:dyDescent="0.25">
      <c r="A264" s="24" t="s">
        <v>82</v>
      </c>
      <c r="B264" s="25">
        <v>80</v>
      </c>
      <c r="C264" s="25">
        <v>100</v>
      </c>
      <c r="D264" s="19">
        <v>0.24</v>
      </c>
      <c r="E264" s="19">
        <v>0.3</v>
      </c>
      <c r="F264" s="19"/>
      <c r="G264" s="19"/>
      <c r="H264" s="19">
        <v>8.8000000000000007</v>
      </c>
      <c r="I264" s="19">
        <v>11</v>
      </c>
      <c r="J264" s="19">
        <v>36</v>
      </c>
      <c r="K264" s="19">
        <v>45</v>
      </c>
    </row>
    <row r="265" spans="1:11" ht="15" customHeight="1" x14ac:dyDescent="0.25">
      <c r="A265" s="22" t="s">
        <v>11</v>
      </c>
      <c r="B265" s="23">
        <v>0.02</v>
      </c>
      <c r="C265" s="23">
        <v>0.02</v>
      </c>
      <c r="D265" s="19">
        <v>0.24</v>
      </c>
      <c r="E265" s="19">
        <v>0.3</v>
      </c>
      <c r="F265" s="19"/>
      <c r="G265" s="19"/>
      <c r="H265" s="19">
        <v>8.8000000000000007</v>
      </c>
      <c r="I265" s="19">
        <v>11</v>
      </c>
      <c r="J265" s="19">
        <v>36</v>
      </c>
      <c r="K265" s="19">
        <v>45</v>
      </c>
    </row>
    <row r="266" spans="1:11" ht="15" customHeight="1" x14ac:dyDescent="0.25">
      <c r="A266" s="19" t="s">
        <v>12</v>
      </c>
      <c r="B266" s="20"/>
      <c r="C266" s="20"/>
      <c r="D266" s="20"/>
      <c r="E266" s="20"/>
      <c r="F266" s="20"/>
      <c r="G266" s="20"/>
      <c r="H266" s="20"/>
      <c r="I266" s="20"/>
      <c r="J266" s="20"/>
      <c r="K266" s="20"/>
    </row>
    <row r="267" spans="1:11" ht="15" customHeight="1" x14ac:dyDescent="0.25">
      <c r="A267" s="27" t="s">
        <v>139</v>
      </c>
      <c r="B267" s="26">
        <v>40</v>
      </c>
      <c r="C267" s="26">
        <v>50</v>
      </c>
      <c r="D267" s="26">
        <v>0.34</v>
      </c>
      <c r="E267" s="26">
        <v>0.43</v>
      </c>
      <c r="F267" s="26">
        <v>2.08</v>
      </c>
      <c r="G267" s="26">
        <v>2.5499999999999998</v>
      </c>
      <c r="H267" s="26">
        <v>1.28</v>
      </c>
      <c r="I267" s="26">
        <v>1.6</v>
      </c>
      <c r="J267" s="26">
        <v>24.87</v>
      </c>
      <c r="K267" s="26">
        <v>31.09</v>
      </c>
    </row>
    <row r="268" spans="1:11" ht="15" customHeight="1" x14ac:dyDescent="0.25">
      <c r="A268" s="27" t="s">
        <v>96</v>
      </c>
      <c r="B268" s="26"/>
      <c r="C268" s="26" t="s">
        <v>38</v>
      </c>
      <c r="D268" s="26"/>
      <c r="E268" s="26">
        <v>8.41</v>
      </c>
      <c r="F268" s="26"/>
      <c r="G268" s="26">
        <v>4.49</v>
      </c>
      <c r="H268" s="26"/>
      <c r="I268" s="26">
        <v>14.99</v>
      </c>
      <c r="J268" s="26"/>
      <c r="K268" s="26">
        <v>142.05000000000001</v>
      </c>
    </row>
    <row r="269" spans="1:11" ht="15" customHeight="1" x14ac:dyDescent="0.25">
      <c r="A269" s="14" t="s">
        <v>98</v>
      </c>
      <c r="B269" s="15">
        <v>150</v>
      </c>
      <c r="C269" s="15"/>
      <c r="D269" s="15">
        <v>3.08</v>
      </c>
      <c r="E269" s="15"/>
      <c r="F269" s="15">
        <v>2.64</v>
      </c>
      <c r="G269" s="15"/>
      <c r="H269" s="15">
        <v>11.2</v>
      </c>
      <c r="I269" s="15"/>
      <c r="J269" s="15">
        <v>83.8</v>
      </c>
      <c r="K269" s="15"/>
    </row>
    <row r="270" spans="1:11" ht="15" customHeight="1" x14ac:dyDescent="0.25">
      <c r="A270" s="14" t="s">
        <v>130</v>
      </c>
      <c r="B270" s="15">
        <v>60</v>
      </c>
      <c r="C270" s="15">
        <v>70</v>
      </c>
      <c r="D270" s="15">
        <v>10.42</v>
      </c>
      <c r="E270" s="15">
        <v>14.57</v>
      </c>
      <c r="F270" s="15">
        <v>11.42</v>
      </c>
      <c r="G270" s="15">
        <v>16.16</v>
      </c>
      <c r="H270" s="15">
        <v>3.38</v>
      </c>
      <c r="I270" s="15">
        <v>4.71</v>
      </c>
      <c r="J270" s="15">
        <v>158.27000000000001</v>
      </c>
      <c r="K270" s="15">
        <v>223.09</v>
      </c>
    </row>
    <row r="271" spans="1:11" ht="15" customHeight="1" x14ac:dyDescent="0.25">
      <c r="A271" s="14" t="s">
        <v>46</v>
      </c>
      <c r="B271" s="15">
        <v>100</v>
      </c>
      <c r="C271" s="15">
        <v>120</v>
      </c>
      <c r="D271" s="15">
        <v>1.63</v>
      </c>
      <c r="E271" s="15">
        <v>2.61</v>
      </c>
      <c r="F271" s="15">
        <v>2.74</v>
      </c>
      <c r="G271" s="15">
        <v>3.77</v>
      </c>
      <c r="H271" s="15">
        <v>13.2</v>
      </c>
      <c r="I271" s="15">
        <v>20.39</v>
      </c>
      <c r="J271" s="15">
        <v>86.03</v>
      </c>
      <c r="K271" s="15">
        <v>126.49</v>
      </c>
    </row>
    <row r="272" spans="1:11" x14ac:dyDescent="0.25">
      <c r="A272" s="27" t="s">
        <v>40</v>
      </c>
      <c r="B272" s="26">
        <v>150</v>
      </c>
      <c r="C272" s="26">
        <v>200</v>
      </c>
      <c r="D272" s="26">
        <v>0.11</v>
      </c>
      <c r="E272" s="26">
        <v>0.14000000000000001</v>
      </c>
      <c r="F272" s="26">
        <v>0.11</v>
      </c>
      <c r="G272" s="26">
        <v>0.14000000000000001</v>
      </c>
      <c r="H272" s="26">
        <v>16.12</v>
      </c>
      <c r="I272" s="26">
        <v>21.49</v>
      </c>
      <c r="J272" s="26">
        <v>66.56</v>
      </c>
      <c r="K272" s="26">
        <v>88.74</v>
      </c>
    </row>
    <row r="273" spans="1:11" x14ac:dyDescent="0.25">
      <c r="A273" s="14" t="s">
        <v>69</v>
      </c>
      <c r="B273" s="15">
        <v>40</v>
      </c>
      <c r="C273" s="15">
        <v>60</v>
      </c>
      <c r="D273" s="15">
        <v>2.04</v>
      </c>
      <c r="E273" s="15">
        <v>3.96</v>
      </c>
      <c r="F273" s="15">
        <v>0.48</v>
      </c>
      <c r="G273" s="15">
        <v>0.72</v>
      </c>
      <c r="H273" s="15">
        <v>13.36</v>
      </c>
      <c r="I273" s="15">
        <v>20.04</v>
      </c>
      <c r="J273" s="15">
        <v>69.900000000000006</v>
      </c>
      <c r="K273" s="15">
        <v>104.04</v>
      </c>
    </row>
    <row r="274" spans="1:11" x14ac:dyDescent="0.25">
      <c r="A274" s="22" t="s">
        <v>11</v>
      </c>
      <c r="B274" s="23">
        <v>0.3</v>
      </c>
      <c r="C274" s="23">
        <v>0.32</v>
      </c>
      <c r="D274" s="19">
        <f>D267+D268+D269+D270+D271+D272+D273</f>
        <v>17.619999999999997</v>
      </c>
      <c r="E274" s="19">
        <f t="shared" ref="E274:K274" si="38">E267+E268+E269+E270+E271+E272+E273</f>
        <v>30.12</v>
      </c>
      <c r="F274" s="19">
        <f t="shared" si="38"/>
        <v>19.470000000000002</v>
      </c>
      <c r="G274" s="19">
        <f t="shared" si="38"/>
        <v>27.83</v>
      </c>
      <c r="H274" s="19">
        <f t="shared" si="38"/>
        <v>58.54</v>
      </c>
      <c r="I274" s="19">
        <f t="shared" si="38"/>
        <v>83.22</v>
      </c>
      <c r="J274" s="19">
        <f t="shared" si="38"/>
        <v>489.43000000000006</v>
      </c>
      <c r="K274" s="19">
        <f t="shared" si="38"/>
        <v>715.5</v>
      </c>
    </row>
    <row r="275" spans="1:11" x14ac:dyDescent="0.25">
      <c r="A275" s="19" t="s">
        <v>15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1:11" x14ac:dyDescent="0.25">
      <c r="A276" s="20" t="s">
        <v>97</v>
      </c>
      <c r="B276" s="15" t="s">
        <v>129</v>
      </c>
      <c r="C276" s="15" t="s">
        <v>123</v>
      </c>
      <c r="D276" s="15">
        <v>24.32</v>
      </c>
      <c r="E276" s="15">
        <v>30.42</v>
      </c>
      <c r="F276" s="15">
        <v>10.25</v>
      </c>
      <c r="G276" s="15">
        <v>13.08</v>
      </c>
      <c r="H276" s="15">
        <v>32.22</v>
      </c>
      <c r="I276" s="15">
        <v>40.35</v>
      </c>
      <c r="J276" s="15">
        <v>316.24</v>
      </c>
      <c r="K276" s="15">
        <v>398.38</v>
      </c>
    </row>
    <row r="277" spans="1:11" x14ac:dyDescent="0.25">
      <c r="A277" s="14" t="s">
        <v>16</v>
      </c>
      <c r="B277" s="15">
        <v>150</v>
      </c>
      <c r="C277" s="15">
        <v>200</v>
      </c>
      <c r="D277" s="15">
        <v>4.59</v>
      </c>
      <c r="E277" s="15">
        <v>6.12</v>
      </c>
      <c r="F277" s="15">
        <v>3.96</v>
      </c>
      <c r="G277" s="15">
        <v>5.28</v>
      </c>
      <c r="H277" s="15">
        <v>7.6</v>
      </c>
      <c r="I277" s="15">
        <v>10.130000000000001</v>
      </c>
      <c r="J277" s="15">
        <v>85.48</v>
      </c>
      <c r="K277" s="15">
        <v>113.94</v>
      </c>
    </row>
    <row r="278" spans="1:11" x14ac:dyDescent="0.25">
      <c r="A278" s="20" t="s">
        <v>28</v>
      </c>
      <c r="B278" s="15">
        <v>20</v>
      </c>
      <c r="C278" s="15">
        <v>40</v>
      </c>
      <c r="D278" s="15">
        <v>2.08</v>
      </c>
      <c r="E278" s="15">
        <v>4.16</v>
      </c>
      <c r="F278" s="15">
        <v>0.68</v>
      </c>
      <c r="G278" s="15">
        <v>1.36</v>
      </c>
      <c r="H278" s="15">
        <v>9.9</v>
      </c>
      <c r="I278" s="15">
        <v>19.8</v>
      </c>
      <c r="J278" s="15">
        <v>54</v>
      </c>
      <c r="K278" s="15">
        <v>108</v>
      </c>
    </row>
    <row r="279" spans="1:11" x14ac:dyDescent="0.25">
      <c r="A279" s="20" t="s">
        <v>21</v>
      </c>
      <c r="B279" s="15">
        <v>100</v>
      </c>
      <c r="C279" s="15">
        <v>140</v>
      </c>
      <c r="D279" s="15">
        <v>0.4</v>
      </c>
      <c r="E279" s="15">
        <v>0.56000000000000005</v>
      </c>
      <c r="F279" s="15">
        <v>0.4</v>
      </c>
      <c r="G279" s="15">
        <v>0.56000000000000005</v>
      </c>
      <c r="H279" s="15">
        <v>9.8000000000000007</v>
      </c>
      <c r="I279" s="15">
        <v>13.72</v>
      </c>
      <c r="J279" s="15">
        <v>47</v>
      </c>
      <c r="K279" s="15">
        <v>65.8</v>
      </c>
    </row>
    <row r="280" spans="1:11" x14ac:dyDescent="0.25">
      <c r="A280" s="22" t="s">
        <v>11</v>
      </c>
      <c r="B280" s="23">
        <v>0.31</v>
      </c>
      <c r="C280" s="23">
        <v>0.33</v>
      </c>
      <c r="D280" s="19">
        <f>D276+D277+D278+D279</f>
        <v>31.39</v>
      </c>
      <c r="E280" s="19">
        <f t="shared" ref="E280:K280" si="39">E276+E277+E278+E279</f>
        <v>41.260000000000005</v>
      </c>
      <c r="F280" s="19">
        <f t="shared" si="39"/>
        <v>15.290000000000001</v>
      </c>
      <c r="G280" s="19">
        <f t="shared" si="39"/>
        <v>20.279999999999998</v>
      </c>
      <c r="H280" s="19">
        <f t="shared" si="39"/>
        <v>59.519999999999996</v>
      </c>
      <c r="I280" s="19">
        <f t="shared" si="39"/>
        <v>84</v>
      </c>
      <c r="J280" s="19">
        <f t="shared" si="39"/>
        <v>502.72</v>
      </c>
      <c r="K280" s="19">
        <f t="shared" si="39"/>
        <v>686.11999999999989</v>
      </c>
    </row>
    <row r="281" spans="1:11" x14ac:dyDescent="0.25">
      <c r="A281" s="19" t="s">
        <v>19</v>
      </c>
      <c r="B281" s="15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1:11" ht="17.25" customHeight="1" x14ac:dyDescent="0.25">
      <c r="A282" s="20" t="s">
        <v>70</v>
      </c>
      <c r="B282" s="15">
        <v>130</v>
      </c>
      <c r="C282" s="15">
        <v>170</v>
      </c>
      <c r="D282" s="15">
        <v>12.09</v>
      </c>
      <c r="E282" s="15">
        <v>15.93</v>
      </c>
      <c r="F282" s="15">
        <v>11.57</v>
      </c>
      <c r="G282" s="15">
        <v>13.74</v>
      </c>
      <c r="H282" s="15">
        <v>12.64</v>
      </c>
      <c r="I282" s="15">
        <v>16.54</v>
      </c>
      <c r="J282" s="15">
        <v>96.6</v>
      </c>
      <c r="K282" s="15">
        <v>146.24</v>
      </c>
    </row>
    <row r="283" spans="1:11" ht="13.5" customHeight="1" x14ac:dyDescent="0.25">
      <c r="A283" s="20" t="s">
        <v>41</v>
      </c>
      <c r="B283" s="15">
        <v>150</v>
      </c>
      <c r="C283" s="15">
        <v>150</v>
      </c>
      <c r="D283" s="15">
        <v>3.09</v>
      </c>
      <c r="E283" s="15">
        <v>3.09</v>
      </c>
      <c r="F283" s="15">
        <v>2.06</v>
      </c>
      <c r="G283" s="15">
        <v>2.2599999999999998</v>
      </c>
      <c r="H283" s="15">
        <v>12.69</v>
      </c>
      <c r="I283" s="15">
        <v>13.99</v>
      </c>
      <c r="J283" s="15">
        <v>63.75</v>
      </c>
      <c r="K283" s="15">
        <v>73.75</v>
      </c>
    </row>
    <row r="284" spans="1:11" x14ac:dyDescent="0.25">
      <c r="A284" s="22" t="s">
        <v>11</v>
      </c>
      <c r="B284" s="23">
        <v>0.18</v>
      </c>
      <c r="C284" s="23">
        <v>0.17</v>
      </c>
      <c r="D284" s="19">
        <f>D282+D283</f>
        <v>15.18</v>
      </c>
      <c r="E284" s="19">
        <f t="shared" ref="E284:K284" si="40">E282+E283</f>
        <v>19.02</v>
      </c>
      <c r="F284" s="19">
        <f t="shared" si="40"/>
        <v>13.63</v>
      </c>
      <c r="G284" s="19">
        <f t="shared" si="40"/>
        <v>16</v>
      </c>
      <c r="H284" s="19">
        <f t="shared" si="40"/>
        <v>25.33</v>
      </c>
      <c r="I284" s="19">
        <f t="shared" si="40"/>
        <v>30.53</v>
      </c>
      <c r="J284" s="19">
        <f t="shared" si="40"/>
        <v>160.35</v>
      </c>
      <c r="K284" s="19">
        <f t="shared" si="40"/>
        <v>219.99</v>
      </c>
    </row>
    <row r="285" spans="1:11" x14ac:dyDescent="0.25">
      <c r="A285" s="22" t="s">
        <v>22</v>
      </c>
      <c r="B285" s="23">
        <v>1</v>
      </c>
      <c r="C285" s="23">
        <v>1</v>
      </c>
      <c r="D285" s="19">
        <f t="shared" ref="D285:K285" si="41">D262+D265+D274+D280+D284</f>
        <v>74.460000000000008</v>
      </c>
      <c r="E285" s="19">
        <f t="shared" si="41"/>
        <v>101.89</v>
      </c>
      <c r="F285" s="19">
        <f t="shared" si="41"/>
        <v>56.210000000000008</v>
      </c>
      <c r="G285" s="19">
        <f t="shared" si="41"/>
        <v>71.539999999999992</v>
      </c>
      <c r="H285" s="19">
        <f t="shared" si="41"/>
        <v>190.71999999999997</v>
      </c>
      <c r="I285" s="19">
        <f t="shared" si="41"/>
        <v>252.57</v>
      </c>
      <c r="J285" s="19">
        <f t="shared" si="41"/>
        <v>1500.58</v>
      </c>
      <c r="K285" s="19">
        <f t="shared" si="41"/>
        <v>2017.3799999999999</v>
      </c>
    </row>
    <row r="286" spans="1:11" x14ac:dyDescent="0.25">
      <c r="A286" s="22" t="s">
        <v>23</v>
      </c>
      <c r="B286" s="20"/>
      <c r="C286" s="20"/>
      <c r="D286" s="19">
        <v>1</v>
      </c>
      <c r="E286" s="19">
        <v>1</v>
      </c>
      <c r="F286" s="29">
        <f>F285/D285</f>
        <v>0.75490196078431371</v>
      </c>
      <c r="G286" s="29">
        <f>G285/E285</f>
        <v>0.70212974776719983</v>
      </c>
      <c r="H286" s="29">
        <f>H285/D285</f>
        <v>2.5613752350255163</v>
      </c>
      <c r="I286" s="29">
        <f>I285/E285</f>
        <v>2.4788497399155953</v>
      </c>
      <c r="J286" s="19"/>
      <c r="K286" s="19"/>
    </row>
    <row r="287" spans="1:11" x14ac:dyDescent="0.25">
      <c r="A287" s="47" t="s">
        <v>49</v>
      </c>
      <c r="B287" s="47"/>
      <c r="C287" s="47"/>
      <c r="D287" s="47"/>
      <c r="E287" s="47"/>
      <c r="F287" s="47"/>
      <c r="G287" s="47"/>
      <c r="H287" s="47"/>
      <c r="I287" s="47"/>
      <c r="J287" s="47"/>
      <c r="K287" s="47"/>
    </row>
    <row r="288" spans="1:11" ht="15" customHeight="1" x14ac:dyDescent="0.25">
      <c r="A288" s="51" t="s">
        <v>67</v>
      </c>
      <c r="B288" s="51"/>
      <c r="C288" s="51"/>
      <c r="D288" s="51"/>
      <c r="E288" s="51"/>
      <c r="F288" s="51"/>
      <c r="G288" s="51"/>
      <c r="H288" s="51"/>
      <c r="I288" s="51"/>
      <c r="J288" s="51"/>
      <c r="K288" s="51"/>
    </row>
    <row r="289" spans="1:11" x14ac:dyDescent="0.25">
      <c r="A289" s="43" t="s">
        <v>0</v>
      </c>
      <c r="B289" s="43" t="s">
        <v>1</v>
      </c>
      <c r="C289" s="43"/>
      <c r="D289" s="43" t="s">
        <v>2</v>
      </c>
      <c r="E289" s="43"/>
      <c r="F289" s="43" t="s">
        <v>3</v>
      </c>
      <c r="G289" s="43"/>
      <c r="H289" s="43" t="s">
        <v>4</v>
      </c>
      <c r="I289" s="43"/>
      <c r="J289" s="43" t="s">
        <v>5</v>
      </c>
      <c r="K289" s="43"/>
    </row>
    <row r="290" spans="1:11" x14ac:dyDescent="0.25">
      <c r="A290" s="43"/>
      <c r="B290" s="19" t="s">
        <v>6</v>
      </c>
      <c r="C290" s="19" t="s">
        <v>7</v>
      </c>
      <c r="D290" s="19" t="s">
        <v>6</v>
      </c>
      <c r="E290" s="19" t="s">
        <v>7</v>
      </c>
      <c r="F290" s="19" t="s">
        <v>6</v>
      </c>
      <c r="G290" s="19" t="s">
        <v>7</v>
      </c>
      <c r="H290" s="19" t="s">
        <v>6</v>
      </c>
      <c r="I290" s="19" t="s">
        <v>7</v>
      </c>
      <c r="J290" s="19" t="s">
        <v>6</v>
      </c>
      <c r="K290" s="19" t="s">
        <v>7</v>
      </c>
    </row>
    <row r="291" spans="1:11" x14ac:dyDescent="0.25">
      <c r="A291" s="19" t="s">
        <v>8</v>
      </c>
      <c r="B291" s="20"/>
      <c r="C291" s="20"/>
      <c r="D291" s="20"/>
      <c r="E291" s="20"/>
      <c r="F291" s="20"/>
      <c r="G291" s="20"/>
      <c r="H291" s="20"/>
      <c r="I291" s="20"/>
      <c r="J291" s="20"/>
      <c r="K291" s="20"/>
    </row>
    <row r="292" spans="1:11" x14ac:dyDescent="0.25">
      <c r="A292" s="20" t="s">
        <v>35</v>
      </c>
      <c r="B292" s="15">
        <v>130</v>
      </c>
      <c r="C292" s="15">
        <v>140</v>
      </c>
      <c r="D292" s="15">
        <v>5.34</v>
      </c>
      <c r="E292" s="15">
        <v>5.74</v>
      </c>
      <c r="F292" s="15">
        <v>5.32</v>
      </c>
      <c r="G292" s="15">
        <v>5.7</v>
      </c>
      <c r="H292" s="15">
        <v>23.87</v>
      </c>
      <c r="I292" s="15">
        <v>25.65</v>
      </c>
      <c r="J292" s="15">
        <v>165.31</v>
      </c>
      <c r="K292" s="15">
        <v>177.46</v>
      </c>
    </row>
    <row r="293" spans="1:11" x14ac:dyDescent="0.25">
      <c r="A293" s="20" t="s">
        <v>27</v>
      </c>
      <c r="B293" s="15">
        <v>150</v>
      </c>
      <c r="C293" s="15">
        <v>200</v>
      </c>
      <c r="D293" s="15">
        <v>2.35</v>
      </c>
      <c r="E293" s="15">
        <v>3.13</v>
      </c>
      <c r="F293" s="15">
        <v>1.73</v>
      </c>
      <c r="G293" s="15">
        <v>2.31</v>
      </c>
      <c r="H293" s="15">
        <v>15.34</v>
      </c>
      <c r="I293" s="15">
        <v>20.46</v>
      </c>
      <c r="J293" s="15">
        <v>87.54</v>
      </c>
      <c r="K293" s="15">
        <v>116.73</v>
      </c>
    </row>
    <row r="294" spans="1:11" x14ac:dyDescent="0.25">
      <c r="A294" s="20" t="s">
        <v>37</v>
      </c>
      <c r="B294" s="15">
        <v>25</v>
      </c>
      <c r="C294" s="15">
        <v>35</v>
      </c>
      <c r="D294" s="15">
        <v>3.16</v>
      </c>
      <c r="E294" s="15">
        <v>3.16</v>
      </c>
      <c r="F294" s="15">
        <v>4.6500000000000004</v>
      </c>
      <c r="G294" s="15">
        <v>4.6500000000000004</v>
      </c>
      <c r="H294" s="15">
        <v>14.92</v>
      </c>
      <c r="I294" s="15">
        <v>14.92</v>
      </c>
      <c r="J294" s="15">
        <v>114.05</v>
      </c>
      <c r="K294" s="15">
        <v>114.05</v>
      </c>
    </row>
    <row r="295" spans="1:11" x14ac:dyDescent="0.25">
      <c r="A295" s="22" t="s">
        <v>11</v>
      </c>
      <c r="B295" s="23">
        <v>0.2</v>
      </c>
      <c r="C295" s="23">
        <v>0.22</v>
      </c>
      <c r="D295" s="19">
        <f t="shared" ref="D295:J295" si="42">D292+D293+D294</f>
        <v>10.85</v>
      </c>
      <c r="E295" s="19">
        <f t="shared" si="42"/>
        <v>12.030000000000001</v>
      </c>
      <c r="F295" s="19">
        <f t="shared" si="42"/>
        <v>11.700000000000001</v>
      </c>
      <c r="G295" s="19">
        <f t="shared" si="42"/>
        <v>12.66</v>
      </c>
      <c r="H295" s="19">
        <f t="shared" si="42"/>
        <v>54.13</v>
      </c>
      <c r="I295" s="19">
        <f t="shared" si="42"/>
        <v>61.03</v>
      </c>
      <c r="J295" s="19">
        <f t="shared" si="42"/>
        <v>366.90000000000003</v>
      </c>
      <c r="K295" s="19">
        <f>K292+K293+K294</f>
        <v>408.24</v>
      </c>
    </row>
    <row r="296" spans="1:11" x14ac:dyDescent="0.25">
      <c r="A296" s="19" t="s">
        <v>145</v>
      </c>
      <c r="B296" s="23"/>
      <c r="C296" s="23"/>
      <c r="D296" s="19"/>
      <c r="E296" s="19"/>
      <c r="F296" s="19"/>
      <c r="G296" s="19"/>
      <c r="H296" s="19"/>
      <c r="I296" s="19"/>
      <c r="J296" s="19"/>
      <c r="K296" s="19"/>
    </row>
    <row r="297" spans="1:11" x14ac:dyDescent="0.25">
      <c r="A297" s="24" t="s">
        <v>21</v>
      </c>
      <c r="B297" s="25">
        <v>100</v>
      </c>
      <c r="C297" s="25">
        <v>140</v>
      </c>
      <c r="D297" s="15">
        <v>0.4</v>
      </c>
      <c r="E297" s="15">
        <v>0.56000000000000005</v>
      </c>
      <c r="F297" s="15">
        <v>0.4</v>
      </c>
      <c r="G297" s="15">
        <v>0.56000000000000005</v>
      </c>
      <c r="H297" s="15">
        <v>9.8000000000000007</v>
      </c>
      <c r="I297" s="15">
        <v>13.72</v>
      </c>
      <c r="J297" s="15">
        <v>47</v>
      </c>
      <c r="K297" s="15">
        <v>65.8</v>
      </c>
    </row>
    <row r="298" spans="1:11" x14ac:dyDescent="0.25">
      <c r="A298" s="22" t="s">
        <v>11</v>
      </c>
      <c r="B298" s="23">
        <v>0.02</v>
      </c>
      <c r="C298" s="23">
        <v>0.02</v>
      </c>
      <c r="D298" s="15">
        <v>0.4</v>
      </c>
      <c r="E298" s="15">
        <v>0.56000000000000005</v>
      </c>
      <c r="F298" s="15">
        <v>0.4</v>
      </c>
      <c r="G298" s="15">
        <v>0.56000000000000005</v>
      </c>
      <c r="H298" s="15">
        <v>9.8000000000000007</v>
      </c>
      <c r="I298" s="15">
        <v>13.72</v>
      </c>
      <c r="J298" s="15">
        <v>47</v>
      </c>
      <c r="K298" s="15">
        <v>65.8</v>
      </c>
    </row>
    <row r="299" spans="1:11" x14ac:dyDescent="0.25">
      <c r="A299" s="19" t="s">
        <v>12</v>
      </c>
      <c r="B299" s="20"/>
      <c r="C299" s="20"/>
      <c r="D299" s="20"/>
      <c r="E299" s="20"/>
      <c r="F299" s="20"/>
      <c r="G299" s="20"/>
      <c r="H299" s="20"/>
      <c r="I299" s="20"/>
      <c r="J299" s="20"/>
      <c r="K299" s="20"/>
    </row>
    <row r="300" spans="1:11" x14ac:dyDescent="0.25">
      <c r="A300" s="27" t="s">
        <v>138</v>
      </c>
      <c r="B300" s="15">
        <v>30</v>
      </c>
      <c r="C300" s="15">
        <v>30</v>
      </c>
      <c r="D300" s="15">
        <v>0.33</v>
      </c>
      <c r="E300" s="15">
        <v>0.33</v>
      </c>
      <c r="F300" s="15">
        <v>0.06</v>
      </c>
      <c r="G300" s="15">
        <v>0.06</v>
      </c>
      <c r="H300" s="15">
        <v>1.1399999999999999</v>
      </c>
      <c r="I300" s="15">
        <v>1.1399999999999999</v>
      </c>
      <c r="J300" s="15">
        <v>7.2</v>
      </c>
      <c r="K300" s="15">
        <v>7.2</v>
      </c>
    </row>
    <row r="301" spans="1:11" x14ac:dyDescent="0.25">
      <c r="A301" s="14" t="s">
        <v>142</v>
      </c>
      <c r="B301" s="15">
        <v>150</v>
      </c>
      <c r="C301" s="15">
        <v>200</v>
      </c>
      <c r="D301" s="15">
        <v>1.36</v>
      </c>
      <c r="E301" s="15">
        <v>1.82</v>
      </c>
      <c r="F301" s="15">
        <v>1.33</v>
      </c>
      <c r="G301" s="15">
        <v>1.78</v>
      </c>
      <c r="H301" s="15">
        <v>12.03</v>
      </c>
      <c r="I301" s="15">
        <v>16.05</v>
      </c>
      <c r="J301" s="15">
        <v>68.42</v>
      </c>
      <c r="K301" s="15">
        <v>89.64</v>
      </c>
    </row>
    <row r="302" spans="1:11" x14ac:dyDescent="0.25">
      <c r="A302" s="14" t="s">
        <v>100</v>
      </c>
      <c r="B302" s="31">
        <v>50</v>
      </c>
      <c r="C302" s="31">
        <v>70</v>
      </c>
      <c r="D302" s="31">
        <v>10.94</v>
      </c>
      <c r="E302" s="31">
        <v>13.66</v>
      </c>
      <c r="F302" s="31">
        <v>12.01</v>
      </c>
      <c r="G302" s="31">
        <v>14.81</v>
      </c>
      <c r="H302" s="31">
        <v>2.0499999999999998</v>
      </c>
      <c r="I302" s="31">
        <v>2.78</v>
      </c>
      <c r="J302" s="31">
        <v>159.99</v>
      </c>
      <c r="K302" s="31">
        <v>202.63</v>
      </c>
    </row>
    <row r="303" spans="1:11" x14ac:dyDescent="0.25">
      <c r="A303" s="14" t="s">
        <v>71</v>
      </c>
      <c r="B303" s="15">
        <v>100</v>
      </c>
      <c r="C303" s="15">
        <v>130</v>
      </c>
      <c r="D303" s="15">
        <v>2.16</v>
      </c>
      <c r="E303" s="15">
        <v>2.81</v>
      </c>
      <c r="F303" s="15">
        <v>3.05</v>
      </c>
      <c r="G303" s="15">
        <v>4</v>
      </c>
      <c r="H303" s="15">
        <v>9.1999999999999993</v>
      </c>
      <c r="I303" s="15">
        <v>12.02</v>
      </c>
      <c r="J303" s="15">
        <v>75.92</v>
      </c>
      <c r="K303" s="15">
        <v>99.34</v>
      </c>
    </row>
    <row r="304" spans="1:11" x14ac:dyDescent="0.25">
      <c r="A304" s="14" t="s">
        <v>89</v>
      </c>
      <c r="B304" s="15">
        <v>150</v>
      </c>
      <c r="C304" s="15">
        <v>200</v>
      </c>
      <c r="D304" s="15">
        <v>0.44</v>
      </c>
      <c r="E304" s="15">
        <v>0.52</v>
      </c>
      <c r="F304" s="15">
        <v>0.09</v>
      </c>
      <c r="G304" s="15">
        <v>0.11</v>
      </c>
      <c r="H304" s="15">
        <v>18.170000000000002</v>
      </c>
      <c r="I304" s="15">
        <v>23.56</v>
      </c>
      <c r="J304" s="15">
        <v>72.7</v>
      </c>
      <c r="K304" s="15">
        <v>94.22</v>
      </c>
    </row>
    <row r="305" spans="1:14" x14ac:dyDescent="0.25">
      <c r="A305" s="14" t="s">
        <v>14</v>
      </c>
      <c r="B305" s="15">
        <v>40</v>
      </c>
      <c r="C305" s="15">
        <v>60</v>
      </c>
      <c r="D305" s="15">
        <v>2.64</v>
      </c>
      <c r="E305" s="15">
        <v>4.96</v>
      </c>
      <c r="F305" s="15">
        <v>0.48</v>
      </c>
      <c r="G305" s="15">
        <v>0.72</v>
      </c>
      <c r="H305" s="15">
        <v>13.36</v>
      </c>
      <c r="I305" s="15">
        <v>20.04</v>
      </c>
      <c r="J305" s="15">
        <v>69.599999999999994</v>
      </c>
      <c r="K305" s="15">
        <v>104.4</v>
      </c>
    </row>
    <row r="306" spans="1:14" x14ac:dyDescent="0.25">
      <c r="A306" s="22" t="s">
        <v>11</v>
      </c>
      <c r="B306" s="23">
        <v>0.31</v>
      </c>
      <c r="C306" s="23">
        <v>0.31</v>
      </c>
      <c r="D306" s="19">
        <f>D300+D301+D302+D303+D304+D305</f>
        <v>17.869999999999997</v>
      </c>
      <c r="E306" s="19">
        <f t="shared" ref="E306:K306" si="43">E300+E301+E302+E303+E304+E305</f>
        <v>24.1</v>
      </c>
      <c r="F306" s="19">
        <f t="shared" si="43"/>
        <v>17.02</v>
      </c>
      <c r="G306" s="19">
        <f t="shared" si="43"/>
        <v>21.48</v>
      </c>
      <c r="H306" s="19">
        <f t="shared" si="43"/>
        <v>55.95</v>
      </c>
      <c r="I306" s="19">
        <f t="shared" si="43"/>
        <v>75.59</v>
      </c>
      <c r="J306" s="19">
        <f t="shared" si="43"/>
        <v>453.83000000000004</v>
      </c>
      <c r="K306" s="19">
        <f t="shared" si="43"/>
        <v>597.43000000000006</v>
      </c>
    </row>
    <row r="307" spans="1:14" x14ac:dyDescent="0.25">
      <c r="A307" s="19" t="s">
        <v>15</v>
      </c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1:14" x14ac:dyDescent="0.25">
      <c r="A308" s="14" t="s">
        <v>131</v>
      </c>
      <c r="B308" s="15">
        <v>50</v>
      </c>
      <c r="C308" s="15">
        <v>100</v>
      </c>
      <c r="D308" s="15">
        <v>6.4</v>
      </c>
      <c r="E308" s="15">
        <v>12.8</v>
      </c>
      <c r="F308" s="15">
        <v>11.1</v>
      </c>
      <c r="G308" s="15">
        <v>22.2</v>
      </c>
      <c r="H308" s="15">
        <v>0.75</v>
      </c>
      <c r="I308" s="15">
        <v>1.5</v>
      </c>
      <c r="J308" s="15">
        <v>128.5</v>
      </c>
      <c r="K308" s="15">
        <v>257</v>
      </c>
    </row>
    <row r="309" spans="1:14" x14ac:dyDescent="0.25">
      <c r="A309" s="14" t="s">
        <v>132</v>
      </c>
      <c r="B309" s="15">
        <v>120</v>
      </c>
      <c r="C309" s="15">
        <v>150</v>
      </c>
      <c r="D309" s="15">
        <v>4.72</v>
      </c>
      <c r="E309" s="15">
        <v>5.91</v>
      </c>
      <c r="F309" s="15">
        <v>4.05</v>
      </c>
      <c r="G309" s="15">
        <v>5.07</v>
      </c>
      <c r="H309" s="15">
        <v>27.29</v>
      </c>
      <c r="I309" s="15">
        <v>34.32</v>
      </c>
      <c r="J309" s="15">
        <v>166.94</v>
      </c>
      <c r="K309" s="15">
        <v>208.67</v>
      </c>
    </row>
    <row r="310" spans="1:14" x14ac:dyDescent="0.25">
      <c r="A310" s="14" t="s">
        <v>82</v>
      </c>
      <c r="B310" s="15">
        <v>150</v>
      </c>
      <c r="C310" s="15">
        <v>200</v>
      </c>
      <c r="D310" s="15">
        <v>0.45</v>
      </c>
      <c r="E310" s="15">
        <v>0.6</v>
      </c>
      <c r="F310" s="15"/>
      <c r="G310" s="15"/>
      <c r="H310" s="15">
        <v>16.5</v>
      </c>
      <c r="I310" s="15">
        <v>22</v>
      </c>
      <c r="J310" s="15">
        <v>67.5</v>
      </c>
      <c r="K310" s="15">
        <v>90</v>
      </c>
    </row>
    <row r="311" spans="1:14" x14ac:dyDescent="0.25">
      <c r="A311" s="20" t="s">
        <v>94</v>
      </c>
      <c r="B311" s="15">
        <v>20</v>
      </c>
      <c r="C311" s="15">
        <v>30</v>
      </c>
      <c r="D311" s="15">
        <v>2.08</v>
      </c>
      <c r="E311" s="15">
        <v>3.12</v>
      </c>
      <c r="F311" s="15">
        <v>0.68</v>
      </c>
      <c r="G311" s="15">
        <v>1.02</v>
      </c>
      <c r="H311" s="15">
        <v>9.9</v>
      </c>
      <c r="I311" s="15">
        <v>14.85</v>
      </c>
      <c r="J311" s="15">
        <v>54</v>
      </c>
      <c r="K311" s="15">
        <v>81</v>
      </c>
      <c r="N311" t="s">
        <v>80</v>
      </c>
    </row>
    <row r="312" spans="1:14" x14ac:dyDescent="0.25">
      <c r="A312" s="22" t="s">
        <v>11</v>
      </c>
      <c r="B312" s="23">
        <v>0.3</v>
      </c>
      <c r="C312" s="23">
        <v>0.3</v>
      </c>
      <c r="D312" s="19">
        <f>D308+D309+D310+D311</f>
        <v>13.65</v>
      </c>
      <c r="E312" s="19">
        <f t="shared" ref="E312:K312" si="44">E308+E309+E310+E311</f>
        <v>22.430000000000003</v>
      </c>
      <c r="F312" s="19">
        <f t="shared" si="44"/>
        <v>15.829999999999998</v>
      </c>
      <c r="G312" s="19">
        <f t="shared" si="44"/>
        <v>28.29</v>
      </c>
      <c r="H312" s="19">
        <f t="shared" si="44"/>
        <v>54.44</v>
      </c>
      <c r="I312" s="19">
        <f t="shared" si="44"/>
        <v>72.67</v>
      </c>
      <c r="J312" s="19">
        <f t="shared" si="44"/>
        <v>416.94</v>
      </c>
      <c r="K312" s="19">
        <f t="shared" si="44"/>
        <v>636.66999999999996</v>
      </c>
    </row>
    <row r="313" spans="1:14" x14ac:dyDescent="0.25">
      <c r="A313" s="19" t="s">
        <v>19</v>
      </c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1:14" x14ac:dyDescent="0.25">
      <c r="A314" s="20" t="s">
        <v>72</v>
      </c>
      <c r="B314" s="15" t="s">
        <v>79</v>
      </c>
      <c r="C314" s="15"/>
      <c r="D314" s="15">
        <v>8.9</v>
      </c>
      <c r="E314" s="15"/>
      <c r="F314" s="15">
        <v>8.6</v>
      </c>
      <c r="G314" s="15"/>
      <c r="H314" s="15">
        <v>24.5</v>
      </c>
      <c r="I314" s="15"/>
      <c r="J314" s="15">
        <v>215</v>
      </c>
      <c r="K314" s="15"/>
    </row>
    <row r="315" spans="1:14" x14ac:dyDescent="0.25">
      <c r="A315" s="20" t="s">
        <v>73</v>
      </c>
      <c r="B315" s="15"/>
      <c r="C315" s="15">
        <v>60</v>
      </c>
      <c r="D315" s="15"/>
      <c r="E315" s="15">
        <v>6.81</v>
      </c>
      <c r="F315" s="15"/>
      <c r="G315" s="15">
        <v>9.91</v>
      </c>
      <c r="H315" s="15"/>
      <c r="I315" s="15">
        <v>38.81</v>
      </c>
      <c r="J315" s="15"/>
      <c r="K315" s="15">
        <v>220.9</v>
      </c>
    </row>
    <row r="316" spans="1:14" x14ac:dyDescent="0.25">
      <c r="A316" s="20" t="s">
        <v>78</v>
      </c>
      <c r="B316" s="15">
        <v>100</v>
      </c>
      <c r="C316" s="15">
        <v>180</v>
      </c>
      <c r="D316" s="15">
        <v>0.04</v>
      </c>
      <c r="E316" s="15">
        <v>0.05</v>
      </c>
      <c r="F316" s="15">
        <v>0.01</v>
      </c>
      <c r="G316" s="15">
        <v>0.01</v>
      </c>
      <c r="H316" s="15">
        <v>10.98</v>
      </c>
      <c r="I316" s="15">
        <v>2.38</v>
      </c>
      <c r="J316" s="15">
        <v>46.89</v>
      </c>
      <c r="K316" s="15">
        <v>64.3</v>
      </c>
    </row>
    <row r="317" spans="1:14" x14ac:dyDescent="0.25">
      <c r="A317" s="22" t="s">
        <v>11</v>
      </c>
      <c r="B317" s="23">
        <v>0.17</v>
      </c>
      <c r="C317" s="23">
        <v>0.15</v>
      </c>
      <c r="D317" s="19">
        <f>D314+D315+D316</f>
        <v>8.94</v>
      </c>
      <c r="E317" s="19">
        <f t="shared" ref="E317:K317" si="45">E314+E315+E316</f>
        <v>6.8599999999999994</v>
      </c>
      <c r="F317" s="19">
        <f t="shared" si="45"/>
        <v>8.61</v>
      </c>
      <c r="G317" s="19">
        <f t="shared" si="45"/>
        <v>9.92</v>
      </c>
      <c r="H317" s="19">
        <f t="shared" si="45"/>
        <v>35.480000000000004</v>
      </c>
      <c r="I317" s="19">
        <f t="shared" si="45"/>
        <v>41.190000000000005</v>
      </c>
      <c r="J317" s="19">
        <f t="shared" si="45"/>
        <v>261.89</v>
      </c>
      <c r="K317" s="19">
        <f t="shared" si="45"/>
        <v>285.2</v>
      </c>
    </row>
    <row r="318" spans="1:14" x14ac:dyDescent="0.25">
      <c r="A318" s="22" t="s">
        <v>22</v>
      </c>
      <c r="B318" s="23">
        <v>1</v>
      </c>
      <c r="C318" s="23">
        <v>1</v>
      </c>
      <c r="D318" s="19">
        <f t="shared" ref="D318:K318" si="46">D295+D298+D306+D312+D317</f>
        <v>51.709999999999994</v>
      </c>
      <c r="E318" s="19">
        <f t="shared" si="46"/>
        <v>65.98</v>
      </c>
      <c r="F318" s="19">
        <f t="shared" si="46"/>
        <v>53.56</v>
      </c>
      <c r="G318" s="19">
        <f t="shared" si="46"/>
        <v>72.91</v>
      </c>
      <c r="H318" s="19">
        <f t="shared" si="46"/>
        <v>209.8</v>
      </c>
      <c r="I318" s="19">
        <f t="shared" si="46"/>
        <v>264.2</v>
      </c>
      <c r="J318" s="19">
        <f t="shared" si="46"/>
        <v>1546.56</v>
      </c>
      <c r="K318" s="19">
        <f t="shared" si="46"/>
        <v>1993.34</v>
      </c>
    </row>
    <row r="319" spans="1:14" x14ac:dyDescent="0.25">
      <c r="A319" s="22" t="s">
        <v>23</v>
      </c>
      <c r="B319" s="20"/>
      <c r="C319" s="20"/>
      <c r="D319" s="19">
        <v>1</v>
      </c>
      <c r="E319" s="19">
        <v>1</v>
      </c>
      <c r="F319" s="29">
        <f>F318/D318</f>
        <v>1.0357764455617871</v>
      </c>
      <c r="G319" s="29">
        <f>G318/E318</f>
        <v>1.105031827826614</v>
      </c>
      <c r="H319" s="29">
        <f>H318/D318</f>
        <v>4.0572423128988602</v>
      </c>
      <c r="I319" s="29">
        <f>I318/E318</f>
        <v>4.0042437102152162</v>
      </c>
      <c r="J319" s="19"/>
      <c r="K319" s="19"/>
    </row>
    <row r="320" spans="1:14" x14ac:dyDescent="0.25">
      <c r="A320" s="44" t="s">
        <v>61</v>
      </c>
      <c r="B320" s="44"/>
      <c r="C320" s="44"/>
      <c r="D320" s="44"/>
      <c r="E320" s="44"/>
      <c r="F320" s="44"/>
      <c r="G320" s="44"/>
      <c r="H320" s="44"/>
      <c r="I320" s="44"/>
      <c r="J320" s="44"/>
      <c r="K320" s="44"/>
    </row>
    <row r="321" spans="1:11" ht="15" customHeight="1" x14ac:dyDescent="0.25">
      <c r="A321" s="46" t="s">
        <v>67</v>
      </c>
      <c r="B321" s="46"/>
      <c r="C321" s="46"/>
      <c r="D321" s="46"/>
      <c r="E321" s="46"/>
      <c r="F321" s="46"/>
      <c r="G321" s="46"/>
      <c r="H321" s="46"/>
      <c r="I321" s="46"/>
      <c r="J321" s="46"/>
      <c r="K321" s="46"/>
    </row>
    <row r="322" spans="1:11" x14ac:dyDescent="0.25">
      <c r="A322" s="43" t="s">
        <v>0</v>
      </c>
      <c r="B322" s="43" t="s">
        <v>1</v>
      </c>
      <c r="C322" s="43"/>
      <c r="D322" s="43" t="s">
        <v>2</v>
      </c>
      <c r="E322" s="43"/>
      <c r="F322" s="43" t="s">
        <v>3</v>
      </c>
      <c r="G322" s="43"/>
      <c r="H322" s="43" t="s">
        <v>4</v>
      </c>
      <c r="I322" s="43"/>
      <c r="J322" s="43" t="s">
        <v>5</v>
      </c>
      <c r="K322" s="43"/>
    </row>
    <row r="323" spans="1:11" x14ac:dyDescent="0.25">
      <c r="A323" s="43"/>
      <c r="B323" s="19" t="s">
        <v>6</v>
      </c>
      <c r="C323" s="19" t="s">
        <v>7</v>
      </c>
      <c r="D323" s="19" t="s">
        <v>6</v>
      </c>
      <c r="E323" s="19" t="s">
        <v>7</v>
      </c>
      <c r="F323" s="19" t="s">
        <v>6</v>
      </c>
      <c r="G323" s="19" t="s">
        <v>7</v>
      </c>
      <c r="H323" s="19" t="s">
        <v>6</v>
      </c>
      <c r="I323" s="19" t="s">
        <v>7</v>
      </c>
      <c r="J323" s="19" t="s">
        <v>6</v>
      </c>
      <c r="K323" s="19" t="s">
        <v>7</v>
      </c>
    </row>
    <row r="324" spans="1:11" x14ac:dyDescent="0.25">
      <c r="A324" s="19" t="s">
        <v>8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1:11" x14ac:dyDescent="0.25">
      <c r="A325" s="20" t="s">
        <v>133</v>
      </c>
      <c r="B325" s="15" t="s">
        <v>134</v>
      </c>
      <c r="C325" s="15" t="s">
        <v>117</v>
      </c>
      <c r="D325" s="15">
        <v>26.84</v>
      </c>
      <c r="E325" s="15">
        <v>31.31</v>
      </c>
      <c r="F325" s="15">
        <v>8.3699999999999992</v>
      </c>
      <c r="G325" s="15">
        <v>10.14</v>
      </c>
      <c r="H325" s="15">
        <v>16.010000000000002</v>
      </c>
      <c r="I325" s="15">
        <v>18.670000000000002</v>
      </c>
      <c r="J325" s="15">
        <v>273.56</v>
      </c>
      <c r="K325" s="15">
        <v>318.81</v>
      </c>
    </row>
    <row r="326" spans="1:11" x14ac:dyDescent="0.25">
      <c r="A326" s="20" t="s">
        <v>41</v>
      </c>
      <c r="B326" s="15">
        <v>150</v>
      </c>
      <c r="C326" s="15">
        <v>200</v>
      </c>
      <c r="D326" s="15">
        <v>2.36</v>
      </c>
      <c r="E326" s="15">
        <v>3.15</v>
      </c>
      <c r="F326" s="15">
        <v>1.99</v>
      </c>
      <c r="G326" s="15">
        <v>2.65</v>
      </c>
      <c r="H326" s="15">
        <v>12.7</v>
      </c>
      <c r="I326" s="15">
        <v>16.87</v>
      </c>
      <c r="J326" s="15">
        <v>79.180000000000007</v>
      </c>
      <c r="K326" s="15">
        <v>105.58</v>
      </c>
    </row>
    <row r="327" spans="1:11" x14ac:dyDescent="0.25">
      <c r="A327" s="20" t="s">
        <v>28</v>
      </c>
      <c r="B327" s="15">
        <v>30</v>
      </c>
      <c r="C327" s="15">
        <v>40</v>
      </c>
      <c r="D327" s="15">
        <v>3.12</v>
      </c>
      <c r="E327" s="15">
        <v>4.16</v>
      </c>
      <c r="F327" s="15">
        <v>1.02</v>
      </c>
      <c r="G327" s="15">
        <v>1.36</v>
      </c>
      <c r="H327" s="15">
        <v>14.85</v>
      </c>
      <c r="I327" s="15">
        <v>19.8</v>
      </c>
      <c r="J327" s="15">
        <v>81</v>
      </c>
      <c r="K327" s="15">
        <v>108</v>
      </c>
    </row>
    <row r="328" spans="1:11" x14ac:dyDescent="0.25">
      <c r="A328" s="22" t="s">
        <v>11</v>
      </c>
      <c r="B328" s="23">
        <v>0.21</v>
      </c>
      <c r="C328" s="23">
        <v>0.21</v>
      </c>
      <c r="D328" s="19">
        <f>D325+D326+D327</f>
        <v>32.32</v>
      </c>
      <c r="E328" s="19">
        <f t="shared" ref="E328:K328" si="47">E325+E326+E327</f>
        <v>38.620000000000005</v>
      </c>
      <c r="F328" s="19">
        <f t="shared" si="47"/>
        <v>11.379999999999999</v>
      </c>
      <c r="G328" s="19">
        <f t="shared" si="47"/>
        <v>14.15</v>
      </c>
      <c r="H328" s="19">
        <f t="shared" si="47"/>
        <v>43.56</v>
      </c>
      <c r="I328" s="19">
        <f t="shared" si="47"/>
        <v>55.34</v>
      </c>
      <c r="J328" s="19">
        <f t="shared" si="47"/>
        <v>433.74</v>
      </c>
      <c r="K328" s="19">
        <f t="shared" si="47"/>
        <v>532.39</v>
      </c>
    </row>
    <row r="329" spans="1:11" x14ac:dyDescent="0.25">
      <c r="A329" s="19" t="s">
        <v>145</v>
      </c>
      <c r="B329" s="23"/>
      <c r="C329" s="23"/>
      <c r="D329" s="19"/>
      <c r="E329" s="19"/>
      <c r="F329" s="19"/>
      <c r="G329" s="19"/>
      <c r="H329" s="19"/>
      <c r="I329" s="19"/>
      <c r="J329" s="19"/>
      <c r="K329" s="19"/>
    </row>
    <row r="330" spans="1:11" x14ac:dyDescent="0.25">
      <c r="A330" s="24" t="s">
        <v>21</v>
      </c>
      <c r="B330" s="25">
        <v>100</v>
      </c>
      <c r="C330" s="25">
        <v>140</v>
      </c>
      <c r="D330" s="15">
        <v>0.4</v>
      </c>
      <c r="E330" s="15">
        <v>0.56000000000000005</v>
      </c>
      <c r="F330" s="15">
        <v>0.4</v>
      </c>
      <c r="G330" s="15">
        <v>0.56000000000000005</v>
      </c>
      <c r="H330" s="15">
        <v>9.8000000000000007</v>
      </c>
      <c r="I330" s="15">
        <v>13.72</v>
      </c>
      <c r="J330" s="15">
        <v>47</v>
      </c>
      <c r="K330" s="15">
        <v>65.8</v>
      </c>
    </row>
    <row r="331" spans="1:11" x14ac:dyDescent="0.25">
      <c r="A331" s="22" t="s">
        <v>11</v>
      </c>
      <c r="B331" s="23">
        <v>0.02</v>
      </c>
      <c r="C331" s="23">
        <v>0.02</v>
      </c>
      <c r="D331" s="15">
        <v>0.4</v>
      </c>
      <c r="E331" s="15">
        <v>0.56000000000000005</v>
      </c>
      <c r="F331" s="15">
        <v>0.4</v>
      </c>
      <c r="G331" s="15">
        <v>0.56000000000000005</v>
      </c>
      <c r="H331" s="15">
        <v>9.8000000000000007</v>
      </c>
      <c r="I331" s="15">
        <v>13.72</v>
      </c>
      <c r="J331" s="15">
        <v>47</v>
      </c>
      <c r="K331" s="15">
        <v>65.8</v>
      </c>
    </row>
    <row r="332" spans="1:11" x14ac:dyDescent="0.25">
      <c r="A332" s="19" t="s">
        <v>12</v>
      </c>
      <c r="B332" s="20"/>
      <c r="C332" s="20"/>
      <c r="D332" s="20"/>
      <c r="E332" s="20"/>
      <c r="F332" s="20"/>
      <c r="G332" s="20"/>
      <c r="H332" s="20"/>
      <c r="I332" s="20"/>
      <c r="J332" s="20"/>
      <c r="K332" s="20"/>
    </row>
    <row r="333" spans="1:11" ht="18.75" customHeight="1" x14ac:dyDescent="0.25">
      <c r="A333" s="27" t="s">
        <v>139</v>
      </c>
      <c r="B333" s="31">
        <v>40</v>
      </c>
      <c r="C333" s="31">
        <v>50</v>
      </c>
      <c r="D333" s="31">
        <v>0.38</v>
      </c>
      <c r="E333" s="31">
        <v>0.5</v>
      </c>
      <c r="F333" s="31">
        <v>4.0599999999999996</v>
      </c>
      <c r="G333" s="31">
        <v>4.08</v>
      </c>
      <c r="H333" s="31">
        <v>1.42</v>
      </c>
      <c r="I333" s="31">
        <v>1.92</v>
      </c>
      <c r="J333" s="31">
        <v>44.24</v>
      </c>
      <c r="K333" s="31">
        <v>47.09</v>
      </c>
    </row>
    <row r="334" spans="1:11" x14ac:dyDescent="0.25">
      <c r="A334" s="14" t="s">
        <v>143</v>
      </c>
      <c r="B334" s="15" t="s">
        <v>88</v>
      </c>
      <c r="C334" s="15" t="s">
        <v>90</v>
      </c>
      <c r="D334" s="15">
        <v>1.21</v>
      </c>
      <c r="E334" s="15">
        <v>1.61</v>
      </c>
      <c r="F334" s="15">
        <v>3.3</v>
      </c>
      <c r="G334" s="15">
        <v>4.3899999999999997</v>
      </c>
      <c r="H334" s="15">
        <v>5.51</v>
      </c>
      <c r="I334" s="15">
        <v>7.36</v>
      </c>
      <c r="J334" s="15">
        <v>59.06</v>
      </c>
      <c r="K334" s="15">
        <v>78.77</v>
      </c>
    </row>
    <row r="335" spans="1:11" x14ac:dyDescent="0.25">
      <c r="A335" s="14" t="s">
        <v>135</v>
      </c>
      <c r="B335" s="15">
        <v>50</v>
      </c>
      <c r="C335" s="15">
        <v>70</v>
      </c>
      <c r="D335" s="31">
        <v>8.5500000000000007</v>
      </c>
      <c r="E335" s="31">
        <v>11.94</v>
      </c>
      <c r="F335" s="31">
        <v>5.07</v>
      </c>
      <c r="G335" s="31">
        <v>7.79</v>
      </c>
      <c r="H335" s="31">
        <v>6.38</v>
      </c>
      <c r="I335" s="31">
        <v>8.93</v>
      </c>
      <c r="J335" s="31">
        <v>104.54</v>
      </c>
      <c r="K335" s="31">
        <v>152.6</v>
      </c>
    </row>
    <row r="336" spans="1:11" x14ac:dyDescent="0.25">
      <c r="A336" s="14" t="s">
        <v>136</v>
      </c>
      <c r="B336" s="15">
        <v>100</v>
      </c>
      <c r="C336" s="15">
        <v>120</v>
      </c>
      <c r="D336" s="15">
        <v>3.11</v>
      </c>
      <c r="E336" s="15">
        <v>3.74</v>
      </c>
      <c r="F336" s="15">
        <v>2.77</v>
      </c>
      <c r="G336" s="15">
        <v>3.29</v>
      </c>
      <c r="H336" s="15">
        <v>10.029999999999999</v>
      </c>
      <c r="I336" s="15">
        <v>16.850000000000001</v>
      </c>
      <c r="J336" s="15">
        <v>93.31</v>
      </c>
      <c r="K336" s="15">
        <v>111.83</v>
      </c>
    </row>
    <row r="337" spans="1:11" x14ac:dyDescent="0.25">
      <c r="A337" s="14" t="s">
        <v>40</v>
      </c>
      <c r="B337" s="15">
        <v>150</v>
      </c>
      <c r="C337" s="15">
        <v>200</v>
      </c>
      <c r="D337" s="15">
        <v>0.11</v>
      </c>
      <c r="E337" s="15">
        <v>0.14000000000000001</v>
      </c>
      <c r="F337" s="15">
        <v>0.08</v>
      </c>
      <c r="G337" s="15">
        <v>0.11</v>
      </c>
      <c r="H337" s="15">
        <v>18.25</v>
      </c>
      <c r="I337" s="15">
        <v>21.27</v>
      </c>
      <c r="J337" s="15">
        <v>66.56</v>
      </c>
      <c r="K337" s="15">
        <v>71.19</v>
      </c>
    </row>
    <row r="338" spans="1:11" x14ac:dyDescent="0.25">
      <c r="A338" s="14" t="s">
        <v>14</v>
      </c>
      <c r="B338" s="15">
        <v>40</v>
      </c>
      <c r="C338" s="15">
        <v>60</v>
      </c>
      <c r="D338" s="15">
        <v>2.64</v>
      </c>
      <c r="E338" s="15">
        <v>3.96</v>
      </c>
      <c r="F338" s="15">
        <v>0.48</v>
      </c>
      <c r="G338" s="15">
        <v>0.72</v>
      </c>
      <c r="H338" s="15">
        <v>17.36</v>
      </c>
      <c r="I338" s="15">
        <v>20.04</v>
      </c>
      <c r="J338" s="15">
        <v>69.599999999999994</v>
      </c>
      <c r="K338" s="15">
        <v>104.4</v>
      </c>
    </row>
    <row r="339" spans="1:11" x14ac:dyDescent="0.25">
      <c r="A339" s="22" t="s">
        <v>11</v>
      </c>
      <c r="B339" s="23">
        <v>0.32</v>
      </c>
      <c r="C339" s="23">
        <v>0.33</v>
      </c>
      <c r="D339" s="19">
        <f>D333+D334+D335+D336+D337+D338</f>
        <v>16</v>
      </c>
      <c r="E339" s="19">
        <f t="shared" ref="E339:K339" si="48">E333+E334+E335+E336+E337+E338</f>
        <v>21.89</v>
      </c>
      <c r="F339" s="19">
        <f t="shared" si="48"/>
        <v>15.76</v>
      </c>
      <c r="G339" s="19">
        <f t="shared" si="48"/>
        <v>20.379999999999995</v>
      </c>
      <c r="H339" s="19">
        <f t="shared" si="48"/>
        <v>58.949999999999996</v>
      </c>
      <c r="I339" s="19">
        <f t="shared" si="48"/>
        <v>76.37</v>
      </c>
      <c r="J339" s="19">
        <f t="shared" si="48"/>
        <v>437.31000000000006</v>
      </c>
      <c r="K339" s="19">
        <f t="shared" si="48"/>
        <v>565.88</v>
      </c>
    </row>
    <row r="340" spans="1:11" x14ac:dyDescent="0.25">
      <c r="A340" s="19" t="s">
        <v>15</v>
      </c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1:11" ht="25.5" x14ac:dyDescent="0.25">
      <c r="A341" s="40" t="s">
        <v>146</v>
      </c>
      <c r="B341" s="15">
        <v>30</v>
      </c>
      <c r="C341" s="15">
        <v>40</v>
      </c>
      <c r="D341" s="15">
        <v>0.33</v>
      </c>
      <c r="E341" s="15">
        <v>0.44</v>
      </c>
      <c r="F341" s="15">
        <v>0.06</v>
      </c>
      <c r="G341" s="15">
        <v>0.08</v>
      </c>
      <c r="H341" s="15">
        <v>1.1399999999999999</v>
      </c>
      <c r="I341" s="15">
        <v>1.52</v>
      </c>
      <c r="J341" s="15">
        <v>7.2</v>
      </c>
      <c r="K341" s="15">
        <v>9.6</v>
      </c>
    </row>
    <row r="342" spans="1:11" x14ac:dyDescent="0.25">
      <c r="A342" s="24" t="s">
        <v>137</v>
      </c>
      <c r="B342" s="15">
        <v>100</v>
      </c>
      <c r="C342" s="15">
        <v>150</v>
      </c>
      <c r="D342" s="31">
        <v>5.34</v>
      </c>
      <c r="E342" s="31">
        <v>8.01</v>
      </c>
      <c r="F342" s="31">
        <v>7.78</v>
      </c>
      <c r="G342" s="31">
        <v>11.75</v>
      </c>
      <c r="H342" s="31">
        <v>25.02</v>
      </c>
      <c r="I342" s="31">
        <v>37.54</v>
      </c>
      <c r="J342" s="31">
        <v>192.03</v>
      </c>
      <c r="K342" s="31">
        <v>288.73</v>
      </c>
    </row>
    <row r="343" spans="1:11" x14ac:dyDescent="0.25">
      <c r="A343" s="20" t="s">
        <v>27</v>
      </c>
      <c r="B343" s="15">
        <v>150</v>
      </c>
      <c r="C343" s="15">
        <v>200</v>
      </c>
      <c r="D343" s="15">
        <v>2.35</v>
      </c>
      <c r="E343" s="15">
        <v>3.13</v>
      </c>
      <c r="F343" s="15">
        <v>1.73</v>
      </c>
      <c r="G343" s="15">
        <v>2.31</v>
      </c>
      <c r="H343" s="15">
        <v>15.34</v>
      </c>
      <c r="I343" s="15">
        <v>20.46</v>
      </c>
      <c r="J343" s="15">
        <v>87.54</v>
      </c>
      <c r="K343" s="15">
        <v>116.73</v>
      </c>
    </row>
    <row r="344" spans="1:11" x14ac:dyDescent="0.25">
      <c r="A344" s="20" t="s">
        <v>28</v>
      </c>
      <c r="B344" s="15">
        <v>20</v>
      </c>
      <c r="C344" s="15">
        <v>40</v>
      </c>
      <c r="D344" s="15">
        <v>2.08</v>
      </c>
      <c r="E344" s="15">
        <v>4.16</v>
      </c>
      <c r="F344" s="15">
        <v>0.68</v>
      </c>
      <c r="G344" s="15">
        <v>1.36</v>
      </c>
      <c r="H344" s="15">
        <v>9.9</v>
      </c>
      <c r="I344" s="15">
        <v>19.8</v>
      </c>
      <c r="J344" s="15">
        <v>54</v>
      </c>
      <c r="K344" s="15">
        <v>108</v>
      </c>
    </row>
    <row r="345" spans="1:11" x14ac:dyDescent="0.25">
      <c r="A345" s="22" t="s">
        <v>11</v>
      </c>
      <c r="B345" s="23">
        <v>0.36</v>
      </c>
      <c r="C345" s="23">
        <v>0.35</v>
      </c>
      <c r="D345" s="19">
        <f>D341+D342+D343+D344</f>
        <v>10.1</v>
      </c>
      <c r="E345" s="19">
        <f t="shared" ref="E345:K345" si="49">E341+E342+E343+E344</f>
        <v>15.739999999999998</v>
      </c>
      <c r="F345" s="19">
        <f t="shared" si="49"/>
        <v>10.25</v>
      </c>
      <c r="G345" s="19">
        <f t="shared" si="49"/>
        <v>15.5</v>
      </c>
      <c r="H345" s="19">
        <f t="shared" si="49"/>
        <v>51.4</v>
      </c>
      <c r="I345" s="19">
        <f t="shared" si="49"/>
        <v>79.320000000000007</v>
      </c>
      <c r="J345" s="19">
        <f t="shared" si="49"/>
        <v>340.77</v>
      </c>
      <c r="K345" s="19">
        <f t="shared" si="49"/>
        <v>523.06000000000006</v>
      </c>
    </row>
    <row r="346" spans="1:11" x14ac:dyDescent="0.25">
      <c r="A346" s="19" t="s">
        <v>19</v>
      </c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1:11" x14ac:dyDescent="0.25">
      <c r="A347" s="20" t="s">
        <v>75</v>
      </c>
      <c r="B347" s="15">
        <v>80</v>
      </c>
      <c r="C347" s="15"/>
      <c r="D347" s="15">
        <v>7.17</v>
      </c>
      <c r="E347" s="15"/>
      <c r="F347" s="15">
        <v>9.83</v>
      </c>
      <c r="G347" s="15"/>
      <c r="H347" s="15">
        <v>13.16</v>
      </c>
      <c r="I347" s="15"/>
      <c r="J347" s="15">
        <v>100.36</v>
      </c>
      <c r="K347" s="15"/>
    </row>
    <row r="348" spans="1:11" x14ac:dyDescent="0.25">
      <c r="A348" s="20" t="s">
        <v>76</v>
      </c>
      <c r="B348" s="15"/>
      <c r="C348" s="15" t="s">
        <v>58</v>
      </c>
      <c r="D348" s="15"/>
      <c r="E348" s="15">
        <v>5.0199999999999996</v>
      </c>
      <c r="F348" s="15"/>
      <c r="G348" s="15">
        <v>12.26</v>
      </c>
      <c r="H348" s="15"/>
      <c r="I348" s="15">
        <v>12.02</v>
      </c>
      <c r="J348" s="15"/>
      <c r="K348" s="15">
        <v>95.32</v>
      </c>
    </row>
    <row r="349" spans="1:11" x14ac:dyDescent="0.25">
      <c r="A349" s="14" t="s">
        <v>54</v>
      </c>
      <c r="B349" s="15" t="s">
        <v>55</v>
      </c>
      <c r="C349" s="15" t="s">
        <v>56</v>
      </c>
      <c r="D349" s="15">
        <v>0.75</v>
      </c>
      <c r="E349" s="15">
        <v>0.9</v>
      </c>
      <c r="F349" s="15">
        <v>0.01</v>
      </c>
      <c r="G349" s="15">
        <v>1.2E-2</v>
      </c>
      <c r="H349" s="15">
        <v>13.65</v>
      </c>
      <c r="I349" s="15">
        <v>16.38</v>
      </c>
      <c r="J349" s="15">
        <v>57</v>
      </c>
      <c r="K349" s="15">
        <v>68.400000000000006</v>
      </c>
    </row>
    <row r="350" spans="1:11" x14ac:dyDescent="0.25">
      <c r="A350" s="22" t="s">
        <v>11</v>
      </c>
      <c r="B350" s="23">
        <v>0.09</v>
      </c>
      <c r="C350" s="23">
        <v>0.09</v>
      </c>
      <c r="D350" s="19">
        <f>D347+D348+D349</f>
        <v>7.92</v>
      </c>
      <c r="E350" s="19">
        <f t="shared" ref="E350:K350" si="50">E347+E348+E349</f>
        <v>5.92</v>
      </c>
      <c r="F350" s="19">
        <f t="shared" si="50"/>
        <v>9.84</v>
      </c>
      <c r="G350" s="19">
        <f t="shared" si="50"/>
        <v>12.272</v>
      </c>
      <c r="H350" s="19">
        <f t="shared" si="50"/>
        <v>26.810000000000002</v>
      </c>
      <c r="I350" s="19">
        <f t="shared" si="50"/>
        <v>28.4</v>
      </c>
      <c r="J350" s="19">
        <f t="shared" si="50"/>
        <v>157.36000000000001</v>
      </c>
      <c r="K350" s="19">
        <f t="shared" si="50"/>
        <v>163.72</v>
      </c>
    </row>
    <row r="351" spans="1:11" x14ac:dyDescent="0.25">
      <c r="A351" s="22" t="s">
        <v>22</v>
      </c>
      <c r="B351" s="23">
        <v>1</v>
      </c>
      <c r="C351" s="23">
        <v>1</v>
      </c>
      <c r="D351" s="19">
        <f t="shared" ref="D351:K351" si="51">D328+D330+D339+D345+D350</f>
        <v>66.739999999999995</v>
      </c>
      <c r="E351" s="19">
        <f t="shared" si="51"/>
        <v>82.73</v>
      </c>
      <c r="F351" s="19">
        <f t="shared" si="51"/>
        <v>47.629999999999995</v>
      </c>
      <c r="G351" s="19">
        <f t="shared" si="51"/>
        <v>62.861999999999995</v>
      </c>
      <c r="H351" s="19">
        <f t="shared" si="51"/>
        <v>190.52</v>
      </c>
      <c r="I351" s="19">
        <f t="shared" si="51"/>
        <v>253.15</v>
      </c>
      <c r="J351" s="19">
        <f t="shared" si="51"/>
        <v>1416.1800000000003</v>
      </c>
      <c r="K351" s="19">
        <f t="shared" si="51"/>
        <v>1850.8500000000001</v>
      </c>
    </row>
    <row r="352" spans="1:11" x14ac:dyDescent="0.25">
      <c r="A352" s="22" t="s">
        <v>23</v>
      </c>
      <c r="B352" s="20"/>
      <c r="C352" s="20"/>
      <c r="D352" s="19">
        <v>1</v>
      </c>
      <c r="E352" s="19">
        <v>1</v>
      </c>
      <c r="F352" s="29">
        <f>F351/D351</f>
        <v>0.71366496853461192</v>
      </c>
      <c r="G352" s="29">
        <f>G351/E351</f>
        <v>0.75984527982593975</v>
      </c>
      <c r="H352" s="29">
        <f>H351/D351</f>
        <v>2.8546598741384481</v>
      </c>
      <c r="I352" s="29">
        <f>I351/E351</f>
        <v>3.0599540674483259</v>
      </c>
      <c r="J352" s="19"/>
      <c r="K352" s="19"/>
    </row>
    <row r="353" spans="1:1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</row>
    <row r="354" spans="1:1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</row>
    <row r="355" spans="1:1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</row>
  </sheetData>
  <mergeCells count="81">
    <mergeCell ref="A287:K287"/>
    <mergeCell ref="A288:K288"/>
    <mergeCell ref="A320:K320"/>
    <mergeCell ref="A321:K321"/>
    <mergeCell ref="A5:K5"/>
    <mergeCell ref="A71:K71"/>
    <mergeCell ref="A72:K72"/>
    <mergeCell ref="A107:A108"/>
    <mergeCell ref="B107:C107"/>
    <mergeCell ref="D107:E107"/>
    <mergeCell ref="F107:G107"/>
    <mergeCell ref="H107:I107"/>
    <mergeCell ref="J107:K107"/>
    <mergeCell ref="A105:K105"/>
    <mergeCell ref="A106:K106"/>
    <mergeCell ref="A73:A74"/>
    <mergeCell ref="A4:K4"/>
    <mergeCell ref="A41:A42"/>
    <mergeCell ref="B41:C41"/>
    <mergeCell ref="D41:E41"/>
    <mergeCell ref="F41:G41"/>
    <mergeCell ref="H41:I41"/>
    <mergeCell ref="J41:K41"/>
    <mergeCell ref="A39:K39"/>
    <mergeCell ref="A40:K40"/>
    <mergeCell ref="A6:A7"/>
    <mergeCell ref="B6:C6"/>
    <mergeCell ref="D6:E6"/>
    <mergeCell ref="F6:G6"/>
    <mergeCell ref="H6:I6"/>
    <mergeCell ref="J6:K6"/>
    <mergeCell ref="B73:C73"/>
    <mergeCell ref="D73:E73"/>
    <mergeCell ref="F73:G73"/>
    <mergeCell ref="H73:I73"/>
    <mergeCell ref="J73:K73"/>
    <mergeCell ref="A144:K144"/>
    <mergeCell ref="A145:K145"/>
    <mergeCell ref="A182:K182"/>
    <mergeCell ref="A183:K183"/>
    <mergeCell ref="A184:A185"/>
    <mergeCell ref="B184:C184"/>
    <mergeCell ref="D184:E184"/>
    <mergeCell ref="F184:G184"/>
    <mergeCell ref="H184:I184"/>
    <mergeCell ref="J184:K184"/>
    <mergeCell ref="A146:A147"/>
    <mergeCell ref="B146:C146"/>
    <mergeCell ref="D146:E146"/>
    <mergeCell ref="F146:G146"/>
    <mergeCell ref="H146:I146"/>
    <mergeCell ref="J146:K146"/>
    <mergeCell ref="F256:G256"/>
    <mergeCell ref="H256:I256"/>
    <mergeCell ref="J256:K256"/>
    <mergeCell ref="A220:K220"/>
    <mergeCell ref="A221:K221"/>
    <mergeCell ref="A222:A223"/>
    <mergeCell ref="B222:C222"/>
    <mergeCell ref="D222:E222"/>
    <mergeCell ref="F222:G222"/>
    <mergeCell ref="H222:I222"/>
    <mergeCell ref="J222:K222"/>
    <mergeCell ref="A254:K254"/>
    <mergeCell ref="A255:K255"/>
    <mergeCell ref="A2:K3"/>
    <mergeCell ref="A322:A323"/>
    <mergeCell ref="B322:C322"/>
    <mergeCell ref="D322:E322"/>
    <mergeCell ref="F322:G322"/>
    <mergeCell ref="H322:I322"/>
    <mergeCell ref="J322:K322"/>
    <mergeCell ref="A289:A290"/>
    <mergeCell ref="B289:C289"/>
    <mergeCell ref="D289:E289"/>
    <mergeCell ref="F289:G289"/>
    <mergeCell ref="H289:I289"/>
    <mergeCell ref="J289:K289"/>
    <mergeCell ref="A256:A257"/>
    <mergeCell ref="B256:C256"/>
    <mergeCell ref="D256:E256"/>
  </mergeCells>
  <phoneticPr fontId="8" type="noConversion"/>
  <printOptions horizontalCentered="1" verticalCentered="1"/>
  <pageMargins left="0" right="0" top="0" bottom="0" header="0" footer="0"/>
  <pageSetup paperSize="9" scale="95" orientation="landscape" r:id="rId1"/>
  <rowBreaks count="9" manualBreakCount="9">
    <brk id="38" max="10" man="1"/>
    <brk id="70" max="10" man="1"/>
    <brk id="104" max="10" man="1"/>
    <brk id="143" max="10" man="1"/>
    <brk id="181" max="10" man="1"/>
    <brk id="219" max="10" man="1"/>
    <brk id="253" max="10" man="1"/>
    <brk id="286" max="10" man="1"/>
    <brk id="31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4:F16"/>
  <sheetViews>
    <sheetView workbookViewId="0">
      <selection activeCell="F14" sqref="F14:F16"/>
    </sheetView>
  </sheetViews>
  <sheetFormatPr defaultRowHeight="15" x14ac:dyDescent="0.25"/>
  <sheetData>
    <row r="14" spans="3:6" x14ac:dyDescent="0.25">
      <c r="C14">
        <v>150</v>
      </c>
      <c r="D14">
        <v>2.88</v>
      </c>
      <c r="E14">
        <v>130</v>
      </c>
      <c r="F14">
        <f>E14*D14/C14</f>
        <v>2.496</v>
      </c>
    </row>
    <row r="15" spans="3:6" x14ac:dyDescent="0.25">
      <c r="C15">
        <v>150</v>
      </c>
      <c r="D15">
        <v>4.59</v>
      </c>
      <c r="E15">
        <v>130</v>
      </c>
      <c r="F15">
        <f t="shared" ref="F15:F16" si="0">E15*D15/C15</f>
        <v>3.9779999999999998</v>
      </c>
    </row>
    <row r="16" spans="3:6" x14ac:dyDescent="0.25">
      <c r="C16">
        <v>150</v>
      </c>
      <c r="D16">
        <v>19.79</v>
      </c>
      <c r="E16">
        <v>130</v>
      </c>
      <c r="F16">
        <f t="shared" si="0"/>
        <v>17.151333333333334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10,5</vt:lpstr>
      <vt:lpstr>Лист2</vt:lpstr>
      <vt:lpstr>Лист3</vt:lpstr>
      <vt:lpstr>'10,5'!Print_Area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Тех41</cp:lastModifiedBy>
  <cp:lastPrinted>2024-05-29T09:03:16Z</cp:lastPrinted>
  <dcterms:created xsi:type="dcterms:W3CDTF">2020-03-18T07:03:30Z</dcterms:created>
  <dcterms:modified xsi:type="dcterms:W3CDTF">2024-05-29T09:04:23Z</dcterms:modified>
</cp:coreProperties>
</file>